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AJNICA\Desktop\"/>
    </mc:Choice>
  </mc:AlternateContent>
  <xr:revisionPtr revIDLastSave="0" documentId="13_ncr:1_{2200991A-2CF6-469B-B3E1-52AB5446331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Opći dio sažetak" sheetId="1" r:id="rId1"/>
    <sheet name="Financijski plan 2024" sheetId="2" r:id="rId2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01" i="1" l="1"/>
  <c r="F201" i="1"/>
  <c r="H200" i="1"/>
  <c r="G200" i="1"/>
  <c r="E200" i="1"/>
  <c r="E199" i="1" s="1"/>
  <c r="G199" i="1"/>
  <c r="G198" i="1" s="1"/>
  <c r="F197" i="1"/>
  <c r="G196" i="1"/>
  <c r="F196" i="1"/>
  <c r="F195" i="1" s="1"/>
  <c r="F194" i="1" s="1"/>
  <c r="E196" i="1"/>
  <c r="E195" i="1" s="1"/>
  <c r="E194" i="1" s="1"/>
  <c r="G195" i="1"/>
  <c r="G194" i="1" s="1"/>
  <c r="F193" i="1"/>
  <c r="F192" i="1"/>
  <c r="E192" i="1"/>
  <c r="E191" i="1"/>
  <c r="E190" i="1" s="1"/>
  <c r="H189" i="1"/>
  <c r="F189" i="1"/>
  <c r="G188" i="1"/>
  <c r="G187" i="1" s="1"/>
  <c r="E188" i="1"/>
  <c r="E187" i="1" s="1"/>
  <c r="E186" i="1" s="1"/>
  <c r="E185" i="1" s="1"/>
  <c r="F184" i="1"/>
  <c r="G183" i="1"/>
  <c r="F183" i="1" s="1"/>
  <c r="F182" i="1"/>
  <c r="G181" i="1"/>
  <c r="F181" i="1" s="1"/>
  <c r="E181" i="1"/>
  <c r="E180" i="1" s="1"/>
  <c r="F179" i="1"/>
  <c r="G178" i="1"/>
  <c r="F178" i="1"/>
  <c r="E178" i="1"/>
  <c r="G177" i="1"/>
  <c r="F177" i="1" s="1"/>
  <c r="E177" i="1"/>
  <c r="F176" i="1"/>
  <c r="F175" i="1"/>
  <c r="G174" i="1"/>
  <c r="F174" i="1"/>
  <c r="G172" i="1"/>
  <c r="E172" i="1"/>
  <c r="E168" i="1" s="1"/>
  <c r="F170" i="1"/>
  <c r="G169" i="1"/>
  <c r="F169" i="1"/>
  <c r="E169" i="1"/>
  <c r="G168" i="1"/>
  <c r="F167" i="1"/>
  <c r="G166" i="1"/>
  <c r="F166" i="1" s="1"/>
  <c r="F164" i="1"/>
  <c r="F163" i="1"/>
  <c r="G162" i="1"/>
  <c r="F162" i="1"/>
  <c r="H161" i="1"/>
  <c r="F161" i="1"/>
  <c r="F160" i="1"/>
  <c r="G159" i="1"/>
  <c r="G158" i="1" s="1"/>
  <c r="E159" i="1"/>
  <c r="E158" i="1"/>
  <c r="F157" i="1"/>
  <c r="H156" i="1"/>
  <c r="F156" i="1"/>
  <c r="F155" i="1"/>
  <c r="H154" i="1"/>
  <c r="G154" i="1"/>
  <c r="F154" i="1"/>
  <c r="E154" i="1"/>
  <c r="F153" i="1"/>
  <c r="H152" i="1"/>
  <c r="F152" i="1"/>
  <c r="H151" i="1"/>
  <c r="F151" i="1"/>
  <c r="G150" i="1"/>
  <c r="H150" i="1" s="1"/>
  <c r="E150" i="1"/>
  <c r="E149" i="1"/>
  <c r="H130" i="1"/>
  <c r="F130" i="1"/>
  <c r="G129" i="1"/>
  <c r="F129" i="1" s="1"/>
  <c r="E129" i="1"/>
  <c r="F119" i="1"/>
  <c r="G118" i="1"/>
  <c r="F118" i="1" s="1"/>
  <c r="F117" i="1"/>
  <c r="F116" i="1"/>
  <c r="F115" i="1"/>
  <c r="F114" i="1"/>
  <c r="G113" i="1"/>
  <c r="E113" i="1"/>
  <c r="F113" i="1" s="1"/>
  <c r="F112" i="1"/>
  <c r="F111" i="1"/>
  <c r="G110" i="1"/>
  <c r="F110" i="1"/>
  <c r="E110" i="1"/>
  <c r="F109" i="1"/>
  <c r="H108" i="1"/>
  <c r="F108" i="1"/>
  <c r="G107" i="1"/>
  <c r="H107" i="1" s="1"/>
  <c r="E107" i="1"/>
  <c r="H106" i="1"/>
  <c r="F106" i="1"/>
  <c r="G105" i="1"/>
  <c r="F105" i="1" s="1"/>
  <c r="E105" i="1"/>
  <c r="E120" i="1" s="1"/>
  <c r="F103" i="1"/>
  <c r="G102" i="1"/>
  <c r="F102" i="1" s="1"/>
  <c r="H101" i="1"/>
  <c r="F101" i="1"/>
  <c r="H100" i="1"/>
  <c r="F100" i="1"/>
  <c r="F99" i="1"/>
  <c r="G98" i="1"/>
  <c r="F98" i="1" s="1"/>
  <c r="E98" i="1"/>
  <c r="F97" i="1"/>
  <c r="H96" i="1"/>
  <c r="F96" i="1"/>
  <c r="G95" i="1"/>
  <c r="H95" i="1" s="1"/>
  <c r="F95" i="1"/>
  <c r="E95" i="1"/>
  <c r="F94" i="1"/>
  <c r="H93" i="1"/>
  <c r="F93" i="1"/>
  <c r="G92" i="1"/>
  <c r="H92" i="1" s="1"/>
  <c r="E92" i="1"/>
  <c r="F92" i="1" s="1"/>
  <c r="H91" i="1"/>
  <c r="F91" i="1"/>
  <c r="G90" i="1"/>
  <c r="H90" i="1" s="1"/>
  <c r="E90" i="1"/>
  <c r="E104" i="1" s="1"/>
  <c r="H72" i="1"/>
  <c r="F72" i="1"/>
  <c r="H71" i="1"/>
  <c r="F71" i="1"/>
  <c r="F70" i="1"/>
  <c r="G69" i="1"/>
  <c r="H69" i="1" s="1"/>
  <c r="E69" i="1"/>
  <c r="H68" i="1"/>
  <c r="F68" i="1"/>
  <c r="H67" i="1"/>
  <c r="F67" i="1"/>
  <c r="H66" i="1"/>
  <c r="F66" i="1"/>
  <c r="G65" i="1"/>
  <c r="G73" i="1" s="1"/>
  <c r="E65" i="1"/>
  <c r="E73" i="1" s="1"/>
  <c r="G61" i="1"/>
  <c r="H61" i="1" s="1"/>
  <c r="F59" i="1"/>
  <c r="F55" i="1"/>
  <c r="H54" i="1"/>
  <c r="F54" i="1"/>
  <c r="H53" i="1"/>
  <c r="F53" i="1"/>
  <c r="H52" i="1"/>
  <c r="F52" i="1"/>
  <c r="F51" i="1"/>
  <c r="H50" i="1"/>
  <c r="F50" i="1"/>
  <c r="G49" i="1"/>
  <c r="F49" i="1" s="1"/>
  <c r="E49" i="1"/>
  <c r="G35" i="1"/>
  <c r="G30" i="1"/>
  <c r="H18" i="1"/>
  <c r="F18" i="1"/>
  <c r="H17" i="1"/>
  <c r="F17" i="1"/>
  <c r="G16" i="1"/>
  <c r="H16" i="1" s="1"/>
  <c r="E16" i="1"/>
  <c r="F15" i="1"/>
  <c r="H14" i="1"/>
  <c r="F14" i="1"/>
  <c r="H13" i="1"/>
  <c r="G13" i="1"/>
  <c r="G19" i="1" s="1"/>
  <c r="F13" i="1"/>
  <c r="E13" i="1"/>
  <c r="F73" i="1" l="1"/>
  <c r="G79" i="1"/>
  <c r="H73" i="1"/>
  <c r="E148" i="1"/>
  <c r="E198" i="1"/>
  <c r="H198" i="1" s="1"/>
  <c r="F199" i="1"/>
  <c r="F198" i="1" s="1"/>
  <c r="F168" i="1"/>
  <c r="E147" i="1"/>
  <c r="F158" i="1"/>
  <c r="H158" i="1"/>
  <c r="H194" i="1"/>
  <c r="G190" i="1"/>
  <c r="F19" i="1"/>
  <c r="G186" i="1"/>
  <c r="H187" i="1"/>
  <c r="F187" i="1"/>
  <c r="H49" i="1"/>
  <c r="F65" i="1"/>
  <c r="H98" i="1"/>
  <c r="H105" i="1"/>
  <c r="H129" i="1"/>
  <c r="G149" i="1"/>
  <c r="F159" i="1"/>
  <c r="F188" i="1"/>
  <c r="H199" i="1"/>
  <c r="F16" i="1"/>
  <c r="H65" i="1"/>
  <c r="F69" i="1"/>
  <c r="F90" i="1"/>
  <c r="G120" i="1"/>
  <c r="H159" i="1"/>
  <c r="H188" i="1"/>
  <c r="F191" i="1"/>
  <c r="F200" i="1"/>
  <c r="G104" i="1"/>
  <c r="F61" i="1"/>
  <c r="F107" i="1"/>
  <c r="F150" i="1"/>
  <c r="G180" i="1"/>
  <c r="F180" i="1" s="1"/>
  <c r="H104" i="1" l="1"/>
  <c r="F104" i="1"/>
  <c r="H190" i="1"/>
  <c r="F190" i="1"/>
  <c r="F79" i="1"/>
  <c r="H79" i="1"/>
  <c r="H149" i="1"/>
  <c r="F149" i="1"/>
  <c r="G148" i="1"/>
  <c r="H120" i="1"/>
  <c r="F120" i="1"/>
  <c r="G185" i="1"/>
  <c r="H186" i="1"/>
  <c r="F186" i="1"/>
  <c r="E146" i="1"/>
  <c r="H185" i="1" l="1"/>
  <c r="F185" i="1"/>
  <c r="H148" i="1"/>
  <c r="F148" i="1"/>
  <c r="G147" i="1"/>
  <c r="H147" i="1" l="1"/>
  <c r="G146" i="1"/>
  <c r="F147" i="1"/>
  <c r="H146" i="1" l="1"/>
  <c r="F146" i="1"/>
</calcChain>
</file>

<file path=xl/sharedStrings.xml><?xml version="1.0" encoding="utf-8"?>
<sst xmlns="http://schemas.openxmlformats.org/spreadsheetml/2006/main" count="235" uniqueCount="128">
  <si>
    <t xml:space="preserve">Na temelju članka 46. Zakona o proračunu (NN 141/22) i </t>
  </si>
  <si>
    <t xml:space="preserve"> i članka 17. Statuta Hrvatskog pomorskog muzeja Split Upravno vijeće donosi:</t>
  </si>
  <si>
    <t xml:space="preserve">IZMJENE I DOPUNE FINANCIJSKOG PLANA ZA 2025. </t>
  </si>
  <si>
    <t>I OPĆI DIO</t>
  </si>
  <si>
    <t>A) RAČUN PRIHODA I RASHODA I RAČUN FINANCIRANJA-SAŽETAK</t>
  </si>
  <si>
    <t>RAČUN PRIHODA I RASHODA</t>
  </si>
  <si>
    <t xml:space="preserve">PRIHODI/RASHODI </t>
  </si>
  <si>
    <t>Izvorni plan 2025</t>
  </si>
  <si>
    <t>Povećanje/
smanjenje</t>
  </si>
  <si>
    <t>Rebalans 2025.</t>
  </si>
  <si>
    <t>Indeks rebalans/
plan</t>
  </si>
  <si>
    <t>PRIHODI UKUPNO</t>
  </si>
  <si>
    <t>PRIHODI POSLOVANJA</t>
  </si>
  <si>
    <t>PRIHODI OD PRODAJE NEFINANCIJSKE IMOVINE</t>
  </si>
  <si>
    <t>RASHODI UKUPNO</t>
  </si>
  <si>
    <t>RASHODI POSLOVANJA</t>
  </si>
  <si>
    <t>RASHODI ZA NEFINANCIJSKU IMOVINU</t>
  </si>
  <si>
    <t>RAZLIKA PRIHODI/RASHODI</t>
  </si>
  <si>
    <t>RAČUN FINANCIRANJA</t>
  </si>
  <si>
    <t>PRIMICI OD FINANCIJSKE IMOVINE I ZADUŽIVANJA</t>
  </si>
  <si>
    <t>IZDACI ZA FINANCIJSKU IMOVINU I OTPLATE ZAJMOVA</t>
  </si>
  <si>
    <t>RAZLIKA PRIMICI/IZDACI</t>
  </si>
  <si>
    <t>PRENESENI VIŠAK/MANJAK</t>
  </si>
  <si>
    <t xml:space="preserve">      VIŠKOVI/MANJKOVI</t>
  </si>
  <si>
    <t>UKUPAN PRENESENI MANJAK IZ PRETHODNE GODINE</t>
  </si>
  <si>
    <t xml:space="preserve">MANJAK PRIHODA IZ IZVORA 1.1.1. </t>
  </si>
  <si>
    <t>VIŠAK PRIHODA IZ IZVORA 3.1.1.</t>
  </si>
  <si>
    <t>VIŠAK PRIHODA IZ IZVORA 4.3.1.</t>
  </si>
  <si>
    <t>MANJAK PRIHODA IZ IZVORA 5.4.1.</t>
  </si>
  <si>
    <t>VIŠAK/MANJAK KOJI ĆE SE RASPOREDITI U TEKUĆOJ GODINI</t>
  </si>
  <si>
    <t>POKRIĆE PRENESENOG MANJKA IZ IZVORA 5.4.1.</t>
  </si>
  <si>
    <t>KORIŠTENJE PRENESENOG VIŠKA IZ IZVORA 3.1.1.</t>
  </si>
  <si>
    <t>KORIŠTENJE PRENESENOG VIŠKA IZ IZVORA 4.3.1.</t>
  </si>
  <si>
    <t>B)   RAČUN PRIHODA I RASHODA PREMA EKONOMSKOJ KLASIFIKACIJI</t>
  </si>
  <si>
    <t>IZVJEŠTAJ O PRIHODIMA I RASHODIMA PREMA EKONOMSKOJ KLASIFIKACIJI</t>
  </si>
  <si>
    <t>PRIHODI</t>
  </si>
  <si>
    <t>Račun</t>
  </si>
  <si>
    <t>Naziv računa</t>
  </si>
  <si>
    <t>6=5:3</t>
  </si>
  <si>
    <t>Prihodi poslovanja</t>
  </si>
  <si>
    <t>Pomoći iz inozemstva i od subjekata unutar općeg proračuna</t>
  </si>
  <si>
    <t>Prihodi od imovine</t>
  </si>
  <si>
    <t>Prihodi od administrativnih pristojbi i po posebnim propisima</t>
  </si>
  <si>
    <t>Prihodi od prodaje proizvoda i robe te pruženih usluga, prihodi od donacija te povrati po protestiranim jamstvima</t>
  </si>
  <si>
    <t>Prihodi iz nadležnog proračuna</t>
  </si>
  <si>
    <t>Kazne, upravne mjere i ost. prihod</t>
  </si>
  <si>
    <t xml:space="preserve"> PRENESENI VIŠAK IZ PRETHODNE GODINE KOJI ĆE SE KORISTITI</t>
  </si>
  <si>
    <t>UKUPNI  PRIHODI+PRENESENI VIŠAK KOJI ĆE SE RASPOREDITI</t>
  </si>
  <si>
    <t>RASHODI</t>
  </si>
  <si>
    <t>Rashodi poslovanja</t>
  </si>
  <si>
    <t>Rashodi za zaposlene</t>
  </si>
  <si>
    <t>Materijalni rashodi</t>
  </si>
  <si>
    <t>Financijski rashodi</t>
  </si>
  <si>
    <t>Rashodi za nabavu nefinancijske imovine</t>
  </si>
  <si>
    <t>Materijalna imovina</t>
  </si>
  <si>
    <t>Rashodi za pr. dugotrajnu imovinu</t>
  </si>
  <si>
    <t>Dodatna ulaganja na građevinskim objektima</t>
  </si>
  <si>
    <t>UKUPNO RASHODI</t>
  </si>
  <si>
    <t xml:space="preserve"> PRENESENI MANJAK IZ PRETHODNE GODINE KOJI ĆE SE POKRITI</t>
  </si>
  <si>
    <t>UKUPNI  RASHODI+POKRIVENI MANJAK</t>
  </si>
  <si>
    <t xml:space="preserve">C) PRIHODI I RASHODI prema izvorima financiranja  </t>
  </si>
  <si>
    <t>Izvor financiranja</t>
  </si>
  <si>
    <t>Naziv izvora financiranja</t>
  </si>
  <si>
    <t>OPĆI PRIHODI I PRIMICI</t>
  </si>
  <si>
    <t>1.1.1.</t>
  </si>
  <si>
    <t>Opći prihodi i primici - prihodi od Grada</t>
  </si>
  <si>
    <t>VLASTITI PRIHODI</t>
  </si>
  <si>
    <t>3.1.1.</t>
  </si>
  <si>
    <t>Vlastiti prihodi</t>
  </si>
  <si>
    <t>9.3.1.</t>
  </si>
  <si>
    <t>Preneseni višak</t>
  </si>
  <si>
    <t>4</t>
  </si>
  <si>
    <t xml:space="preserve">PRIHODI ZA POSEBNE NAMJENE </t>
  </si>
  <si>
    <t>4.3.1.</t>
  </si>
  <si>
    <t>Prihodi za posebne namjene</t>
  </si>
  <si>
    <t>9.4.1.</t>
  </si>
  <si>
    <t>POMOĆI</t>
  </si>
  <si>
    <t>5.2.1.</t>
  </si>
  <si>
    <t>Pomoći  temeljem prijenosa EU</t>
  </si>
  <si>
    <t>5.3.1.</t>
  </si>
  <si>
    <t>Pomoći Državni proračun MK</t>
  </si>
  <si>
    <t>5.4.1.</t>
  </si>
  <si>
    <t>Pomoći SDŽ</t>
  </si>
  <si>
    <t>DONACIJE</t>
  </si>
  <si>
    <t>6.1.1.</t>
  </si>
  <si>
    <t>Donacije</t>
  </si>
  <si>
    <t xml:space="preserve">UKUPNO PRIHODI </t>
  </si>
  <si>
    <t>Vlastiti prihodi za pokriće rashoda tekuće godine</t>
  </si>
  <si>
    <t>Višak vlastitih prihoda iz prethodne godine za pokriće rashoda</t>
  </si>
  <si>
    <t>NAMJENSKI PRIHODI</t>
  </si>
  <si>
    <t>pomoći temeljem prijenosa EU</t>
  </si>
  <si>
    <t>Pomoći (Ministarstvo kulture)</t>
  </si>
  <si>
    <t>Pomoći i SDŽ-tekući rashodi</t>
  </si>
  <si>
    <t>Pokriće manjka iz prethodne godine</t>
  </si>
  <si>
    <t xml:space="preserve"> D) RASHODI PREMA FUNKCIJSKOJ KLASIFIKACIJI</t>
  </si>
  <si>
    <t>Funkcija/br. oznaka</t>
  </si>
  <si>
    <t>Opis stavke</t>
  </si>
  <si>
    <t>08</t>
  </si>
  <si>
    <t>Rekreacija, kultura i religija</t>
  </si>
  <si>
    <t>082</t>
  </si>
  <si>
    <t>Službe kulture</t>
  </si>
  <si>
    <t>IIPOSEBNI DIO A) RASHODI PREMA PROGRAMSKOJ, EKONOMSKOJ KLASIFIKACIJI I IZVORIMA FINANCIRANJA</t>
  </si>
  <si>
    <t xml:space="preserve">Glavni program: JAVNE POTREBE U KULTURI </t>
  </si>
  <si>
    <t>Program: MUZEJSKO-GALERIJSKA I LIKOVNA DJELATNOST</t>
  </si>
  <si>
    <t>Aktivnost: DJELATNOST GRADSKIH MUZEJA</t>
  </si>
  <si>
    <t>OPĆI PRIHODI I PRIMICI-tek. godina</t>
  </si>
  <si>
    <t>RASHODI ZA ZAPOSLENE</t>
  </si>
  <si>
    <t>MATERIJALNI RASHODI</t>
  </si>
  <si>
    <t>FINANCIJSKI RASHODI</t>
  </si>
  <si>
    <t>RASHODI ZA NABAVU NEF.IMOVINE</t>
  </si>
  <si>
    <t>RASHODI ZA NABAVU NEPROIZVEDENE DUGOTRAJNE IMOVINE</t>
  </si>
  <si>
    <t>RASHODI ZA NABAVU PROIZVEDENE
DUGOTRAJNE IMOVINE</t>
  </si>
  <si>
    <t xml:space="preserve">DODATNA ULAGANJA </t>
  </si>
  <si>
    <t>Preneseni višak vlastitih sredstava</t>
  </si>
  <si>
    <t>Namjenski prihodi</t>
  </si>
  <si>
    <t>RASHODI ZA NABAVU NEF IMOVINE</t>
  </si>
  <si>
    <t>DUGOTRAJNA IMOVINA</t>
  </si>
  <si>
    <t>Pomoći iz Državnog proračuna -  MK</t>
  </si>
  <si>
    <t>Pomoći iz županijskog proračuna-SDŽ</t>
  </si>
  <si>
    <t>Program. STRUČNA TIJELA I VIJEĆA</t>
  </si>
  <si>
    <t xml:space="preserve">Aktivnost: Upravna vijeća </t>
  </si>
  <si>
    <t>Opći prihodi i primici</t>
  </si>
  <si>
    <t>Program: TEKUĆE ODRŽAVANJE OBJEKTA
SANACIJA OBJEKATA I ODRŽAVANJE OPREME</t>
  </si>
  <si>
    <t>Opći prihodi i primitci-Grad</t>
  </si>
  <si>
    <t>Aktivnost: HITNE INTERVENCIJE</t>
  </si>
  <si>
    <t>Kapitalni projekt: OTKUPI</t>
  </si>
  <si>
    <t>RASHODI ZA NABAVU PROIZVEDENE DUGOTRAJNE  IMOVINE</t>
  </si>
  <si>
    <t>MUZEJSKI IZLOŠCI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</si>
</sst>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"/>
    <numFmt numFmtId="166" formatCode="#,##0.00;[Red]#,##0.00"/>
    <numFmt numFmtId="167" formatCode="dd/mm/yyyy"/>
    <numFmt numFmtId="168" formatCode="[$€-2]\ #,##0.00"/>
  </numFmts>
  <fonts count="25" x14ac:knownFonts="1">
    <font>
      <sz val="11"/>
      <color rgb="FF000000"/>
      <name val="Calibri"/>
      <family val="2"/>
      <charset val="238"/>
    </font>
    <font>
      <sz val="11"/>
      <color theme="1"/>
      <name val="Aptos Narrow"/>
      <family val="2"/>
      <charset val="238"/>
    </font>
    <font>
      <b/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b/>
      <sz val="12"/>
      <name val="Calibri"/>
      <family val="2"/>
      <charset val="238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8"/>
      <name val="Arial"/>
      <family val="2"/>
      <charset val="1"/>
    </font>
    <font>
      <sz val="8"/>
      <name val="Arial"/>
      <family val="2"/>
      <charset val="1"/>
    </font>
    <font>
      <sz val="10"/>
      <name val="Arial"/>
      <family val="2"/>
      <charset val="238"/>
    </font>
    <font>
      <sz val="10"/>
      <color rgb="FFFF0000"/>
      <name val="Arial"/>
      <family val="2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A6CAEC"/>
      </patternFill>
    </fill>
    <fill>
      <patternFill patternType="solid">
        <fgColor rgb="FFDEEBF7"/>
        <bgColor rgb="FFD9D9D9"/>
      </patternFill>
    </fill>
    <fill>
      <patternFill patternType="solid">
        <fgColor theme="0"/>
        <bgColor rgb="FFDEEBF7"/>
      </patternFill>
    </fill>
    <fill>
      <patternFill patternType="solid">
        <fgColor theme="3" tint="0.74987029633472702"/>
        <bgColor rgb="FFA8CAEC"/>
      </patternFill>
    </fill>
    <fill>
      <patternFill patternType="solid">
        <fgColor rgb="FFB4C7E7"/>
        <bgColor rgb="FFA8CAEC"/>
      </patternFill>
    </fill>
    <fill>
      <patternFill patternType="solid">
        <fgColor rgb="FF8FAADC"/>
        <bgColor rgb="FF729FCF"/>
      </patternFill>
    </fill>
    <fill>
      <patternFill patternType="solid">
        <fgColor rgb="FF729FCF"/>
        <bgColor rgb="FF5B9BD5"/>
      </patternFill>
    </fill>
    <fill>
      <patternFill patternType="solid">
        <fgColor rgb="FFA8CAEC"/>
        <bgColor rgb="FFA6CAEC"/>
      </patternFill>
    </fill>
    <fill>
      <patternFill patternType="solid">
        <fgColor theme="3" tint="0.49989318521683401"/>
        <bgColor rgb="FF5B9BD5"/>
      </patternFill>
    </fill>
    <fill>
      <patternFill patternType="solid">
        <fgColor rgb="FFBDD7EE"/>
        <bgColor rgb="FFB4C7E7"/>
      </patternFill>
    </fill>
    <fill>
      <patternFill patternType="solid">
        <fgColor rgb="FF5B9BD5"/>
        <bgColor rgb="FF4E95D9"/>
      </patternFill>
    </fill>
    <fill>
      <patternFill patternType="solid">
        <fgColor theme="4" tint="0.39988402966399123"/>
        <bgColor rgb="FF5B9BD5"/>
      </patternFill>
    </fill>
    <fill>
      <patternFill patternType="solid">
        <fgColor theme="4" tint="0.59987182226020086"/>
        <bgColor rgb="FF99CCFF"/>
      </patternFill>
    </fill>
    <fill>
      <patternFill patternType="solid">
        <fgColor rgb="FFCCFFFF"/>
        <bgColor rgb="FFDEEBF7"/>
      </patternFill>
    </fill>
    <fill>
      <patternFill patternType="solid">
        <fgColor rgb="FF99CCFF"/>
        <bgColor rgb="FFA6CAEC"/>
      </patternFill>
    </fill>
    <fill>
      <patternFill patternType="solid">
        <fgColor theme="0" tint="-0.14999847407452621"/>
        <bgColor rgb="FFD1D1D1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7">
    <xf numFmtId="0" fontId="0" fillId="0" borderId="0" xfId="0"/>
    <xf numFmtId="0" fontId="21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17" fillId="0" borderId="0" xfId="1" applyFont="1" applyAlignment="1">
      <alignment horizontal="center"/>
    </xf>
    <xf numFmtId="0" fontId="8" fillId="0" borderId="0" xfId="1" applyFont="1" applyAlignment="1">
      <alignment horizontal="left"/>
    </xf>
    <xf numFmtId="0" fontId="17" fillId="0" borderId="0" xfId="1" applyFont="1" applyAlignment="1">
      <alignment horizontal="left"/>
    </xf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indent="15"/>
    </xf>
    <xf numFmtId="0" fontId="3" fillId="0" borderId="0" xfId="0" applyFont="1" applyAlignment="1">
      <alignment horizontal="left" vertical="top" indent="15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indent="6"/>
    </xf>
    <xf numFmtId="0" fontId="4" fillId="0" borderId="0" xfId="0" applyFont="1" applyAlignment="1">
      <alignment horizontal="left" indent="6"/>
    </xf>
    <xf numFmtId="0" fontId="4" fillId="0" borderId="0" xfId="0" applyFont="1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/>
    </xf>
    <xf numFmtId="4" fontId="6" fillId="3" borderId="1" xfId="0" applyNumberFormat="1" applyFont="1" applyFill="1" applyBorder="1" applyAlignment="1">
      <alignment horizontal="right"/>
    </xf>
    <xf numFmtId="4" fontId="0" fillId="3" borderId="1" xfId="0" applyNumberForma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left"/>
    </xf>
    <xf numFmtId="4" fontId="0" fillId="0" borderId="1" xfId="0" applyNumberFormat="1" applyBorder="1" applyAlignment="1">
      <alignment horizontal="right"/>
    </xf>
    <xf numFmtId="4" fontId="0" fillId="0" borderId="1" xfId="0" applyNumberFormat="1" applyBorder="1" applyAlignment="1">
      <alignment horizontal="right" vertical="center"/>
    </xf>
    <xf numFmtId="164" fontId="6" fillId="4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left" vertical="center" wrapText="1"/>
    </xf>
    <xf numFmtId="0" fontId="6" fillId="4" borderId="0" xfId="0" applyFont="1" applyFill="1" applyAlignment="1">
      <alignment horizontal="left"/>
    </xf>
    <xf numFmtId="4" fontId="0" fillId="4" borderId="0" xfId="0" applyNumberFormat="1" applyFill="1" applyAlignment="1">
      <alignment horizontal="center"/>
    </xf>
    <xf numFmtId="0" fontId="6" fillId="0" borderId="0" xfId="0" applyFont="1"/>
    <xf numFmtId="0" fontId="5" fillId="2" borderId="1" xfId="0" applyFont="1" applyFill="1" applyBorder="1" applyAlignment="1">
      <alignment vertical="center"/>
    </xf>
    <xf numFmtId="0" fontId="7" fillId="0" borderId="0" xfId="0" applyFont="1"/>
    <xf numFmtId="0" fontId="0" fillId="0" borderId="1" xfId="0" applyBorder="1" applyAlignment="1">
      <alignment wrapText="1"/>
    </xf>
    <xf numFmtId="0" fontId="8" fillId="0" borderId="0" xfId="0" applyFont="1"/>
    <xf numFmtId="0" fontId="6" fillId="0" borderId="1" xfId="0" applyFont="1" applyBorder="1"/>
    <xf numFmtId="4" fontId="0" fillId="0" borderId="0" xfId="0" applyNumberForma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4" fontId="6" fillId="5" borderId="1" xfId="0" applyNumberFormat="1" applyFont="1" applyFill="1" applyBorder="1" applyAlignment="1">
      <alignment horizontal="right"/>
    </xf>
    <xf numFmtId="0" fontId="0" fillId="4" borderId="1" xfId="0" applyFill="1" applyBorder="1" applyAlignment="1">
      <alignment vertical="center" wrapText="1"/>
    </xf>
    <xf numFmtId="4" fontId="0" fillId="4" borderId="1" xfId="0" applyNumberFormat="1" applyFill="1" applyBorder="1" applyAlignment="1">
      <alignment horizontal="right"/>
    </xf>
    <xf numFmtId="0" fontId="6" fillId="6" borderId="2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vertical="center" wrapText="1"/>
    </xf>
    <xf numFmtId="4" fontId="6" fillId="7" borderId="1" xfId="0" applyNumberFormat="1" applyFont="1" applyFill="1" applyBorder="1" applyAlignment="1">
      <alignment horizontal="right" vertical="center"/>
    </xf>
    <xf numFmtId="164" fontId="6" fillId="8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0" fillId="4" borderId="0" xfId="0" applyFill="1"/>
    <xf numFmtId="0" fontId="6" fillId="4" borderId="1" xfId="0" applyFont="1" applyFill="1" applyBorder="1" applyAlignment="1">
      <alignment vertical="center" wrapText="1"/>
    </xf>
    <xf numFmtId="4" fontId="6" fillId="4" borderId="1" xfId="0" applyNumberFormat="1" applyFont="1" applyFill="1" applyBorder="1" applyAlignment="1">
      <alignment horizontal="right" vertical="center"/>
    </xf>
    <xf numFmtId="164" fontId="6" fillId="4" borderId="1" xfId="0" applyNumberFormat="1" applyFont="1" applyFill="1" applyBorder="1" applyAlignment="1">
      <alignment horizontal="right" vertical="center"/>
    </xf>
    <xf numFmtId="0" fontId="0" fillId="4" borderId="1" xfId="0" applyFill="1" applyBorder="1" applyAlignment="1">
      <alignment horizontal="left"/>
    </xf>
    <xf numFmtId="2" fontId="6" fillId="4" borderId="1" xfId="0" applyNumberFormat="1" applyFont="1" applyFill="1" applyBorder="1" applyAlignment="1">
      <alignment horizontal="right" vertical="center"/>
    </xf>
    <xf numFmtId="0" fontId="0" fillId="4" borderId="1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vertical="center"/>
    </xf>
    <xf numFmtId="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right" vertical="center"/>
    </xf>
    <xf numFmtId="0" fontId="0" fillId="9" borderId="1" xfId="0" applyFill="1" applyBorder="1" applyAlignment="1">
      <alignment vertical="center"/>
    </xf>
    <xf numFmtId="0" fontId="0" fillId="9" borderId="1" xfId="0" applyFill="1" applyBorder="1" applyAlignment="1">
      <alignment horizontal="left" vertical="center"/>
    </xf>
    <xf numFmtId="0" fontId="6" fillId="10" borderId="1" xfId="0" applyFont="1" applyFill="1" applyBorder="1" applyAlignment="1">
      <alignment horizontal="left" vertical="center"/>
    </xf>
    <xf numFmtId="0" fontId="6" fillId="10" borderId="1" xfId="0" applyFont="1" applyFill="1" applyBorder="1"/>
    <xf numFmtId="0" fontId="6" fillId="10" borderId="1" xfId="0" applyFont="1" applyFill="1" applyBorder="1" applyAlignment="1">
      <alignment vertical="center" wrapText="1"/>
    </xf>
    <xf numFmtId="4" fontId="6" fillId="10" borderId="1" xfId="0" applyNumberFormat="1" applyFont="1" applyFill="1" applyBorder="1" applyAlignment="1">
      <alignment horizontal="right"/>
    </xf>
    <xf numFmtId="164" fontId="6" fillId="10" borderId="1" xfId="0" applyNumberFormat="1" applyFont="1" applyFill="1" applyBorder="1" applyAlignment="1">
      <alignment horizontal="right"/>
    </xf>
    <xf numFmtId="0" fontId="6" fillId="0" borderId="0" xfId="0" applyFont="1" applyAlignment="1">
      <alignment vertical="center" wrapText="1"/>
    </xf>
    <xf numFmtId="0" fontId="6" fillId="6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horizontal="left"/>
    </xf>
    <xf numFmtId="0" fontId="0" fillId="7" borderId="0" xfId="0" applyFill="1"/>
    <xf numFmtId="0" fontId="6" fillId="7" borderId="1" xfId="0" applyFont="1" applyFill="1" applyBorder="1" applyAlignment="1">
      <alignment vertical="center"/>
    </xf>
    <xf numFmtId="4" fontId="6" fillId="7" borderId="1" xfId="0" applyNumberFormat="1" applyFont="1" applyFill="1" applyBorder="1" applyAlignment="1">
      <alignment horizontal="right"/>
    </xf>
    <xf numFmtId="4" fontId="6" fillId="7" borderId="1" xfId="0" applyNumberFormat="1" applyFont="1" applyFill="1" applyBorder="1" applyAlignment="1">
      <alignment vertical="center"/>
    </xf>
    <xf numFmtId="164" fontId="6" fillId="7" borderId="1" xfId="0" applyNumberFormat="1" applyFont="1" applyFill="1" applyBorder="1" applyAlignment="1">
      <alignment horizontal="right" vertical="center"/>
    </xf>
    <xf numFmtId="0" fontId="0" fillId="4" borderId="1" xfId="0" applyFill="1" applyBorder="1"/>
    <xf numFmtId="4" fontId="0" fillId="4" borderId="1" xfId="0" applyNumberFormat="1" applyFill="1" applyBorder="1"/>
    <xf numFmtId="4" fontId="6" fillId="4" borderId="1" xfId="0" applyNumberFormat="1" applyFont="1" applyFill="1" applyBorder="1" applyAlignment="1">
      <alignment vertical="center"/>
    </xf>
    <xf numFmtId="0" fontId="6" fillId="6" borderId="1" xfId="0" applyFont="1" applyFill="1" applyBorder="1" applyAlignment="1">
      <alignment horizontal="left"/>
    </xf>
    <xf numFmtId="0" fontId="6" fillId="6" borderId="1" xfId="0" applyFont="1" applyFill="1" applyBorder="1"/>
    <xf numFmtId="4" fontId="6" fillId="7" borderId="1" xfId="0" applyNumberFormat="1" applyFont="1" applyFill="1" applyBorder="1"/>
    <xf numFmtId="0" fontId="9" fillId="4" borderId="1" xfId="0" applyFont="1" applyFill="1" applyBorder="1" applyAlignment="1">
      <alignment horizontal="left"/>
    </xf>
    <xf numFmtId="0" fontId="10" fillId="4" borderId="0" xfId="0" applyFont="1" applyFill="1"/>
    <xf numFmtId="0" fontId="9" fillId="4" borderId="1" xfId="0" applyFont="1" applyFill="1" applyBorder="1" applyAlignment="1">
      <alignment wrapText="1"/>
    </xf>
    <xf numFmtId="4" fontId="9" fillId="4" borderId="1" xfId="0" applyNumberFormat="1" applyFont="1" applyFill="1" applyBorder="1"/>
    <xf numFmtId="0" fontId="0" fillId="7" borderId="1" xfId="0" applyFill="1" applyBorder="1" applyAlignment="1">
      <alignment horizontal="left" vertical="center"/>
    </xf>
    <xf numFmtId="0" fontId="6" fillId="10" borderId="1" xfId="0" applyFont="1" applyFill="1" applyBorder="1" applyAlignment="1">
      <alignment vertical="center"/>
    </xf>
    <xf numFmtId="164" fontId="6" fillId="10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indent="1"/>
    </xf>
    <xf numFmtId="0" fontId="6" fillId="11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11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left"/>
    </xf>
    <xf numFmtId="165" fontId="6" fillId="0" borderId="1" xfId="0" applyNumberFormat="1" applyFont="1" applyBorder="1" applyAlignment="1">
      <alignment horizontal="right"/>
    </xf>
    <xf numFmtId="4" fontId="0" fillId="4" borderId="1" xfId="0" applyNumberFormat="1" applyFill="1" applyBorder="1" applyAlignment="1">
      <alignment horizontal="right" vertical="center"/>
    </xf>
    <xf numFmtId="165" fontId="0" fillId="0" borderId="1" xfId="0" applyNumberFormat="1" applyBorder="1" applyAlignment="1">
      <alignment horizontal="right"/>
    </xf>
    <xf numFmtId="49" fontId="0" fillId="4" borderId="1" xfId="0" applyNumberFormat="1" applyFill="1" applyBorder="1" applyAlignment="1">
      <alignment horizontal="left" vertical="center"/>
    </xf>
    <xf numFmtId="49" fontId="6" fillId="4" borderId="1" xfId="0" applyNumberFormat="1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left" vertical="center"/>
    </xf>
    <xf numFmtId="166" fontId="0" fillId="4" borderId="1" xfId="0" applyNumberFormat="1" applyFill="1" applyBorder="1" applyAlignment="1">
      <alignment horizontal="right"/>
    </xf>
    <xf numFmtId="0" fontId="0" fillId="4" borderId="1" xfId="0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4" fontId="6" fillId="4" borderId="1" xfId="0" applyNumberFormat="1" applyFont="1" applyFill="1" applyBorder="1" applyAlignment="1">
      <alignment horizontal="right"/>
    </xf>
    <xf numFmtId="0" fontId="6" fillId="12" borderId="1" xfId="0" applyFont="1" applyFill="1" applyBorder="1"/>
    <xf numFmtId="0" fontId="6" fillId="12" borderId="1" xfId="0" applyFont="1" applyFill="1" applyBorder="1" applyAlignment="1">
      <alignment horizontal="left"/>
    </xf>
    <xf numFmtId="4" fontId="6" fillId="12" borderId="1" xfId="0" applyNumberFormat="1" applyFont="1" applyFill="1" applyBorder="1" applyAlignment="1">
      <alignment horizontal="right"/>
    </xf>
    <xf numFmtId="4" fontId="6" fillId="12" borderId="1" xfId="0" applyNumberFormat="1" applyFont="1" applyFill="1" applyBorder="1" applyAlignment="1">
      <alignment horizontal="right" vertical="center"/>
    </xf>
    <xf numFmtId="165" fontId="6" fillId="12" borderId="1" xfId="0" applyNumberFormat="1" applyFont="1" applyFill="1" applyBorder="1" applyAlignment="1">
      <alignment horizontal="right"/>
    </xf>
    <xf numFmtId="0" fontId="6" fillId="4" borderId="1" xfId="0" applyFont="1" applyFill="1" applyBorder="1" applyAlignment="1">
      <alignment horizontal="left"/>
    </xf>
    <xf numFmtId="0" fontId="12" fillId="0" borderId="0" xfId="0" applyFont="1"/>
    <xf numFmtId="4" fontId="6" fillId="12" borderId="1" xfId="0" applyNumberFormat="1" applyFont="1" applyFill="1" applyBorder="1"/>
    <xf numFmtId="0" fontId="5" fillId="0" borderId="0" xfId="0" applyFont="1"/>
    <xf numFmtId="0" fontId="5" fillId="11" borderId="1" xfId="0" applyFont="1" applyFill="1" applyBorder="1" applyAlignment="1">
      <alignment horizontal="center" vertical="center" wrapText="1"/>
    </xf>
    <xf numFmtId="0" fontId="12" fillId="0" borderId="1" xfId="0" applyFont="1" applyBorder="1"/>
    <xf numFmtId="0" fontId="5" fillId="11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49" fontId="5" fillId="11" borderId="1" xfId="0" applyNumberFormat="1" applyFont="1" applyFill="1" applyBorder="1" applyAlignment="1">
      <alignment horizontal="left" vertical="center"/>
    </xf>
    <xf numFmtId="0" fontId="5" fillId="11" borderId="1" xfId="0" applyFont="1" applyFill="1" applyBorder="1" applyAlignment="1">
      <alignment vertical="center" wrapText="1"/>
    </xf>
    <xf numFmtId="4" fontId="5" fillId="9" borderId="1" xfId="0" applyNumberFormat="1" applyFont="1" applyFill="1" applyBorder="1" applyAlignment="1">
      <alignment horizontal="right" vertical="center"/>
    </xf>
    <xf numFmtId="4" fontId="6" fillId="9" borderId="1" xfId="0" applyNumberFormat="1" applyFont="1" applyFill="1" applyBorder="1" applyAlignment="1">
      <alignment horizontal="right" vertical="center"/>
    </xf>
    <xf numFmtId="49" fontId="12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/>
    </xf>
    <xf numFmtId="4" fontId="12" fillId="12" borderId="1" xfId="0" applyNumberFormat="1" applyFont="1" applyFill="1" applyBorder="1" applyAlignment="1">
      <alignment horizontal="right"/>
    </xf>
    <xf numFmtId="4" fontId="5" fillId="12" borderId="1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4" fillId="13" borderId="1" xfId="0" applyFont="1" applyFill="1" applyBorder="1" applyAlignment="1">
      <alignment horizontal="left" vertical="center" indent="1"/>
    </xf>
    <xf numFmtId="0" fontId="5" fillId="13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/>
    </xf>
    <xf numFmtId="0" fontId="12" fillId="4" borderId="0" xfId="0" applyFont="1" applyFill="1"/>
    <xf numFmtId="1" fontId="15" fillId="4" borderId="1" xfId="0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4" fillId="14" borderId="1" xfId="0" applyFont="1" applyFill="1" applyBorder="1" applyAlignment="1">
      <alignment horizontal="left" vertical="center" indent="1"/>
    </xf>
    <xf numFmtId="0" fontId="12" fillId="14" borderId="0" xfId="0" applyFont="1" applyFill="1"/>
    <xf numFmtId="0" fontId="14" fillId="14" borderId="1" xfId="0" applyFont="1" applyFill="1" applyBorder="1" applyAlignment="1">
      <alignment horizontal="left" vertical="center" wrapText="1" indent="1"/>
    </xf>
    <xf numFmtId="4" fontId="14" fillId="14" borderId="1" xfId="0" applyNumberFormat="1" applyFont="1" applyFill="1" applyBorder="1" applyAlignment="1">
      <alignment horizontal="right" indent="1"/>
    </xf>
    <xf numFmtId="164" fontId="6" fillId="14" borderId="1" xfId="0" applyNumberFormat="1" applyFont="1" applyFill="1" applyBorder="1" applyAlignment="1">
      <alignment horizontal="right"/>
    </xf>
    <xf numFmtId="0" fontId="15" fillId="14" borderId="1" xfId="0" applyFont="1" applyFill="1" applyBorder="1" applyAlignment="1">
      <alignment horizontal="left" vertical="center" indent="1"/>
    </xf>
    <xf numFmtId="167" fontId="14" fillId="15" borderId="1" xfId="0" applyNumberFormat="1" applyFont="1" applyFill="1" applyBorder="1" applyAlignment="1">
      <alignment horizontal="left" vertical="center" indent="1"/>
    </xf>
    <xf numFmtId="0" fontId="12" fillId="15" borderId="0" xfId="0" applyFont="1" applyFill="1"/>
    <xf numFmtId="0" fontId="14" fillId="15" borderId="1" xfId="0" applyFont="1" applyFill="1" applyBorder="1" applyAlignment="1">
      <alignment horizontal="left" vertical="center" wrapText="1" indent="1"/>
    </xf>
    <xf numFmtId="4" fontId="14" fillId="15" borderId="1" xfId="0" applyNumberFormat="1" applyFont="1" applyFill="1" applyBorder="1" applyAlignment="1">
      <alignment horizontal="right" vertical="center" indent="1"/>
    </xf>
    <xf numFmtId="2" fontId="6" fillId="15" borderId="1" xfId="0" applyNumberFormat="1" applyFont="1" applyFill="1" applyBorder="1"/>
    <xf numFmtId="0" fontId="14" fillId="4" borderId="1" xfId="0" applyFont="1" applyFill="1" applyBorder="1" applyAlignment="1">
      <alignment horizontal="left" vertical="center" indent="1"/>
    </xf>
    <xf numFmtId="4" fontId="14" fillId="4" borderId="1" xfId="0" applyNumberFormat="1" applyFont="1" applyFill="1" applyBorder="1" applyAlignment="1">
      <alignment horizontal="right" vertical="center" indent="1"/>
    </xf>
    <xf numFmtId="2" fontId="6" fillId="4" borderId="1" xfId="0" applyNumberFormat="1" applyFont="1" applyFill="1" applyBorder="1"/>
    <xf numFmtId="0" fontId="9" fillId="0" borderId="1" xfId="0" applyFont="1" applyBorder="1" applyAlignment="1">
      <alignment horizontal="left" indent="1"/>
    </xf>
    <xf numFmtId="0" fontId="9" fillId="4" borderId="1" xfId="0" applyFont="1" applyFill="1" applyBorder="1" applyAlignment="1">
      <alignment horizontal="left" indent="1"/>
    </xf>
    <xf numFmtId="4" fontId="0" fillId="4" borderId="1" xfId="0" applyNumberFormat="1" applyFill="1" applyBorder="1" applyAlignment="1">
      <alignment horizontal="right" indent="1"/>
    </xf>
    <xf numFmtId="4" fontId="9" fillId="4" borderId="1" xfId="0" applyNumberFormat="1" applyFont="1" applyFill="1" applyBorder="1" applyAlignment="1">
      <alignment horizontal="right" indent="1"/>
    </xf>
    <xf numFmtId="0" fontId="9" fillId="4" borderId="1" xfId="0" applyFont="1" applyFill="1" applyBorder="1" applyAlignment="1">
      <alignment horizontal="left" wrapText="1" indent="1"/>
    </xf>
    <xf numFmtId="4" fontId="9" fillId="4" borderId="1" xfId="0" applyNumberFormat="1" applyFont="1" applyFill="1" applyBorder="1" applyAlignment="1">
      <alignment horizontal="right" vertical="center" indent="1"/>
    </xf>
    <xf numFmtId="0" fontId="14" fillId="0" borderId="1" xfId="0" applyFont="1" applyBorder="1" applyAlignment="1">
      <alignment horizontal="left" indent="1"/>
    </xf>
    <xf numFmtId="0" fontId="14" fillId="0" borderId="1" xfId="0" applyFont="1" applyBorder="1" applyAlignment="1">
      <alignment horizontal="left" wrapText="1" indent="1"/>
    </xf>
    <xf numFmtId="4" fontId="14" fillId="0" borderId="1" xfId="0" applyNumberFormat="1" applyFont="1" applyBorder="1" applyAlignment="1">
      <alignment horizontal="right" indent="1"/>
    </xf>
    <xf numFmtId="4" fontId="14" fillId="0" borderId="1" xfId="0" applyNumberFormat="1" applyFont="1" applyBorder="1" applyAlignment="1">
      <alignment horizontal="right" vertical="center" indent="1"/>
    </xf>
    <xf numFmtId="0" fontId="9" fillId="0" borderId="1" xfId="0" applyFont="1" applyBorder="1" applyAlignment="1">
      <alignment horizontal="left" wrapText="1" indent="1"/>
    </xf>
    <xf numFmtId="4" fontId="9" fillId="0" borderId="1" xfId="0" applyNumberFormat="1" applyFont="1" applyBorder="1" applyAlignment="1">
      <alignment horizontal="right" indent="1"/>
    </xf>
    <xf numFmtId="4" fontId="14" fillId="4" borderId="1" xfId="0" applyNumberFormat="1" applyFont="1" applyFill="1" applyBorder="1" applyAlignment="1">
      <alignment horizontal="right" indent="1"/>
    </xf>
    <xf numFmtId="0" fontId="6" fillId="4" borderId="0" xfId="0" applyFont="1" applyFill="1"/>
    <xf numFmtId="0" fontId="14" fillId="15" borderId="1" xfId="0" applyFont="1" applyFill="1" applyBorder="1" applyAlignment="1">
      <alignment horizontal="left" vertical="center" indent="1"/>
    </xf>
    <xf numFmtId="0" fontId="14" fillId="4" borderId="1" xfId="0" applyFont="1" applyFill="1" applyBorder="1" applyAlignment="1">
      <alignment horizontal="left" vertical="center" wrapText="1" indent="1"/>
    </xf>
    <xf numFmtId="0" fontId="9" fillId="4" borderId="1" xfId="0" applyFont="1" applyFill="1" applyBorder="1" applyAlignment="1">
      <alignment horizontal="left" vertical="center" indent="1"/>
    </xf>
    <xf numFmtId="0" fontId="9" fillId="4" borderId="1" xfId="0" applyFont="1" applyFill="1" applyBorder="1" applyAlignment="1">
      <alignment horizontal="left" vertical="center" wrapText="1" indent="1"/>
    </xf>
    <xf numFmtId="0" fontId="16" fillId="15" borderId="1" xfId="0" applyFont="1" applyFill="1" applyBorder="1" applyAlignment="1">
      <alignment horizontal="left" vertical="center" indent="1"/>
    </xf>
    <xf numFmtId="0" fontId="6" fillId="15" borderId="0" xfId="0" applyFont="1" applyFill="1"/>
    <xf numFmtId="0" fontId="16" fillId="15" borderId="1" xfId="0" applyFont="1" applyFill="1" applyBorder="1" applyAlignment="1">
      <alignment horizontal="left" vertical="center" wrapText="1" indent="1"/>
    </xf>
    <xf numFmtId="4" fontId="16" fillId="15" borderId="1" xfId="0" applyNumberFormat="1" applyFont="1" applyFill="1" applyBorder="1" applyAlignment="1">
      <alignment horizontal="right" vertical="center" indent="1"/>
    </xf>
    <xf numFmtId="0" fontId="16" fillId="4" borderId="1" xfId="0" applyFont="1" applyFill="1" applyBorder="1" applyAlignment="1">
      <alignment horizontal="left" vertical="center" indent="1"/>
    </xf>
    <xf numFmtId="4" fontId="16" fillId="4" borderId="1" xfId="0" applyNumberFormat="1" applyFont="1" applyFill="1" applyBorder="1" applyAlignment="1">
      <alignment horizontal="right" vertical="center" indent="1"/>
    </xf>
    <xf numFmtId="0" fontId="16" fillId="4" borderId="1" xfId="0" applyFont="1" applyFill="1" applyBorder="1" applyAlignment="1">
      <alignment horizontal="left" indent="1"/>
    </xf>
    <xf numFmtId="167" fontId="14" fillId="15" borderId="1" xfId="0" applyNumberFormat="1" applyFont="1" applyFill="1" applyBorder="1" applyAlignment="1">
      <alignment horizontal="left" vertical="center" wrapText="1" indent="1"/>
    </xf>
    <xf numFmtId="0" fontId="16" fillId="15" borderId="1" xfId="0" applyFont="1" applyFill="1" applyBorder="1" applyAlignment="1">
      <alignment horizontal="left" indent="1"/>
    </xf>
    <xf numFmtId="4" fontId="16" fillId="15" borderId="1" xfId="0" applyNumberFormat="1" applyFont="1" applyFill="1" applyBorder="1" applyAlignment="1">
      <alignment horizontal="right" indent="1"/>
    </xf>
    <xf numFmtId="4" fontId="16" fillId="4" borderId="1" xfId="0" applyNumberFormat="1" applyFont="1" applyFill="1" applyBorder="1" applyAlignment="1">
      <alignment horizontal="right" indent="1"/>
    </xf>
    <xf numFmtId="0" fontId="9" fillId="5" borderId="1" xfId="0" applyFont="1" applyFill="1" applyBorder="1" applyAlignment="1">
      <alignment horizontal="left" indent="1"/>
    </xf>
    <xf numFmtId="0" fontId="0" fillId="5" borderId="0" xfId="0" applyFill="1"/>
    <xf numFmtId="0" fontId="16" fillId="5" borderId="1" xfId="0" applyFont="1" applyFill="1" applyBorder="1" applyAlignment="1">
      <alignment horizontal="left" wrapText="1" indent="1"/>
    </xf>
    <xf numFmtId="4" fontId="9" fillId="16" borderId="1" xfId="0" applyNumberFormat="1" applyFont="1" applyFill="1" applyBorder="1" applyAlignment="1">
      <alignment horizontal="right" indent="1"/>
    </xf>
    <xf numFmtId="4" fontId="14" fillId="16" borderId="1" xfId="0" applyNumberFormat="1" applyFont="1" applyFill="1" applyBorder="1" applyAlignment="1">
      <alignment horizontal="right" vertical="center" indent="1"/>
    </xf>
    <xf numFmtId="4" fontId="16" fillId="5" borderId="1" xfId="0" applyNumberFormat="1" applyFont="1" applyFill="1" applyBorder="1" applyAlignment="1">
      <alignment horizontal="right" vertical="center" indent="1"/>
    </xf>
    <xf numFmtId="2" fontId="6" fillId="9" borderId="1" xfId="0" applyNumberFormat="1" applyFont="1" applyFill="1" applyBorder="1"/>
    <xf numFmtId="0" fontId="14" fillId="16" borderId="1" xfId="0" applyFont="1" applyFill="1" applyBorder="1" applyAlignment="1">
      <alignment horizontal="left" vertical="center" indent="1"/>
    </xf>
    <xf numFmtId="0" fontId="14" fillId="16" borderId="1" xfId="0" applyFont="1" applyFill="1" applyBorder="1" applyAlignment="1">
      <alignment horizontal="left" vertical="center" wrapText="1" indent="1"/>
    </xf>
    <xf numFmtId="2" fontId="6" fillId="16" borderId="1" xfId="0" applyNumberFormat="1" applyFont="1" applyFill="1" applyBorder="1"/>
    <xf numFmtId="0" fontId="14" fillId="4" borderId="1" xfId="0" applyFont="1" applyFill="1" applyBorder="1" applyAlignment="1">
      <alignment horizontal="left" indent="1"/>
    </xf>
    <xf numFmtId="0" fontId="14" fillId="4" borderId="1" xfId="0" applyFont="1" applyFill="1" applyBorder="1" applyAlignment="1">
      <alignment horizontal="left" wrapText="1" indent="1"/>
    </xf>
    <xf numFmtId="0" fontId="6" fillId="8" borderId="1" xfId="0" applyFont="1" applyFill="1" applyBorder="1" applyAlignment="1">
      <alignment horizontal="left" indent="1"/>
    </xf>
    <xf numFmtId="0" fontId="6" fillId="8" borderId="0" xfId="0" applyFont="1" applyFill="1"/>
    <xf numFmtId="0" fontId="6" fillId="8" borderId="1" xfId="0" applyFont="1" applyFill="1" applyBorder="1" applyAlignment="1">
      <alignment wrapText="1"/>
    </xf>
    <xf numFmtId="4" fontId="6" fillId="8" borderId="1" xfId="0" applyNumberFormat="1" applyFont="1" applyFill="1" applyBorder="1" applyAlignment="1">
      <alignment horizontal="right" indent="1"/>
    </xf>
    <xf numFmtId="4" fontId="5" fillId="8" borderId="1" xfId="0" applyNumberFormat="1" applyFont="1" applyFill="1" applyBorder="1" applyAlignment="1">
      <alignment horizontal="right" vertical="center" indent="1"/>
    </xf>
    <xf numFmtId="4" fontId="6" fillId="8" borderId="1" xfId="0" applyNumberFormat="1" applyFont="1" applyFill="1" applyBorder="1" applyAlignment="1">
      <alignment horizontal="right" vertical="center" indent="1"/>
    </xf>
    <xf numFmtId="2" fontId="6" fillId="8" borderId="1" xfId="0" applyNumberFormat="1" applyFont="1" applyFill="1" applyBorder="1"/>
    <xf numFmtId="0" fontId="16" fillId="15" borderId="1" xfId="0" applyFont="1" applyFill="1" applyBorder="1" applyAlignment="1">
      <alignment wrapText="1"/>
    </xf>
    <xf numFmtId="0" fontId="16" fillId="4" borderId="1" xfId="0" applyFont="1" applyFill="1" applyBorder="1" applyAlignment="1">
      <alignment wrapText="1"/>
    </xf>
    <xf numFmtId="0" fontId="15" fillId="4" borderId="1" xfId="0" applyFont="1" applyFill="1" applyBorder="1" applyAlignment="1">
      <alignment horizontal="left" indent="1"/>
    </xf>
    <xf numFmtId="4" fontId="15" fillId="4" borderId="1" xfId="0" applyNumberFormat="1" applyFont="1" applyFill="1" applyBorder="1" applyAlignment="1">
      <alignment horizontal="right" indent="1"/>
    </xf>
    <xf numFmtId="4" fontId="15" fillId="4" borderId="1" xfId="0" applyNumberFormat="1" applyFont="1" applyFill="1" applyBorder="1" applyAlignment="1">
      <alignment horizontal="right" vertical="center" indent="1"/>
    </xf>
    <xf numFmtId="4" fontId="16" fillId="16" borderId="1" xfId="0" applyNumberFormat="1" applyFont="1" applyFill="1" applyBorder="1" applyAlignment="1">
      <alignment horizontal="right" indent="1"/>
    </xf>
    <xf numFmtId="4" fontId="9" fillId="15" borderId="1" xfId="0" applyNumberFormat="1" applyFont="1" applyFill="1" applyBorder="1" applyAlignment="1">
      <alignment horizontal="right" indent="1"/>
    </xf>
    <xf numFmtId="4" fontId="15" fillId="15" borderId="1" xfId="0" applyNumberFormat="1" applyFont="1" applyFill="1" applyBorder="1" applyAlignment="1">
      <alignment horizontal="right" vertical="center" indent="1"/>
    </xf>
    <xf numFmtId="4" fontId="9" fillId="15" borderId="1" xfId="0" applyNumberFormat="1" applyFont="1" applyFill="1" applyBorder="1" applyAlignment="1">
      <alignment horizontal="right" vertical="center" indent="1"/>
    </xf>
    <xf numFmtId="0" fontId="17" fillId="0" borderId="0" xfId="1" applyFont="1" applyAlignment="1">
      <alignment horizontal="center"/>
    </xf>
    <xf numFmtId="0" fontId="17" fillId="0" borderId="0" xfId="1" applyFont="1"/>
    <xf numFmtId="0" fontId="1" fillId="0" borderId="0" xfId="1"/>
    <xf numFmtId="168" fontId="1" fillId="0" borderId="0" xfId="1" applyNumberFormat="1"/>
    <xf numFmtId="4" fontId="1" fillId="0" borderId="0" xfId="1" applyNumberFormat="1"/>
    <xf numFmtId="0" fontId="20" fillId="0" borderId="0" xfId="1" applyFont="1"/>
    <xf numFmtId="0" fontId="1" fillId="17" borderId="0" xfId="1" applyFill="1"/>
    <xf numFmtId="0" fontId="1" fillId="4" borderId="0" xfId="1" applyFill="1"/>
    <xf numFmtId="0" fontId="22" fillId="0" borderId="0" xfId="1" applyFont="1"/>
    <xf numFmtId="0" fontId="23" fillId="0" borderId="0" xfId="1" applyFont="1"/>
    <xf numFmtId="0" fontId="23" fillId="17" borderId="0" xfId="1" applyFont="1" applyFill="1"/>
    <xf numFmtId="0" fontId="22" fillId="4" borderId="0" xfId="1" applyFont="1" applyFill="1"/>
    <xf numFmtId="0" fontId="1" fillId="18" borderId="0" xfId="1" applyFill="1"/>
    <xf numFmtId="0" fontId="20" fillId="4" borderId="0" xfId="1" applyFont="1" applyFill="1"/>
    <xf numFmtId="0" fontId="24" fillId="0" borderId="3" xfId="1" applyFont="1" applyBorder="1"/>
    <xf numFmtId="0" fontId="24" fillId="0" borderId="0" xfId="1" applyFont="1"/>
    <xf numFmtId="0" fontId="24" fillId="4" borderId="0" xfId="1" applyFont="1" applyFill="1"/>
    <xf numFmtId="0" fontId="18" fillId="0" borderId="0" xfId="1" applyFont="1"/>
    <xf numFmtId="0" fontId="18" fillId="17" borderId="0" xfId="1" applyFont="1" applyFill="1"/>
    <xf numFmtId="0" fontId="19" fillId="4" borderId="0" xfId="1" applyFont="1" applyFill="1"/>
    <xf numFmtId="0" fontId="19" fillId="0" borderId="0" xfId="1" applyFont="1"/>
    <xf numFmtId="4" fontId="18" fillId="0" borderId="0" xfId="1" applyNumberFormat="1" applyFont="1"/>
    <xf numFmtId="168" fontId="18" fillId="0" borderId="0" xfId="1" applyNumberFormat="1" applyFont="1"/>
    <xf numFmtId="4" fontId="18" fillId="0" borderId="0" xfId="1" applyNumberFormat="1" applyFont="1" applyAlignment="1">
      <alignment horizontal="center"/>
    </xf>
    <xf numFmtId="0" fontId="17" fillId="0" borderId="0" xfId="1" applyFont="1" applyAlignment="1">
      <alignment horizontal="left"/>
    </xf>
    <xf numFmtId="0" fontId="18" fillId="0" borderId="0" xfId="1" applyFont="1" applyAlignment="1">
      <alignment horizontal="left"/>
    </xf>
    <xf numFmtId="168" fontId="17" fillId="0" borderId="0" xfId="1" applyNumberFormat="1" applyFont="1"/>
    <xf numFmtId="4" fontId="17" fillId="0" borderId="0" xfId="1" applyNumberFormat="1" applyFont="1"/>
    <xf numFmtId="0" fontId="8" fillId="0" borderId="0" xfId="1" applyFont="1"/>
    <xf numFmtId="168" fontId="8" fillId="0" borderId="0" xfId="1" applyNumberFormat="1" applyFont="1"/>
    <xf numFmtId="4" fontId="8" fillId="0" borderId="0" xfId="1" applyNumberFormat="1" applyFont="1"/>
    <xf numFmtId="0" fontId="21" fillId="4" borderId="0" xfId="1" applyFont="1" applyFill="1"/>
    <xf numFmtId="0" fontId="8" fillId="4" borderId="0" xfId="1" applyFont="1" applyFill="1" applyAlignment="1">
      <alignment horizontal="left"/>
    </xf>
    <xf numFmtId="0" fontId="22" fillId="0" borderId="4" xfId="1" applyFont="1" applyBorder="1"/>
    <xf numFmtId="0" fontId="1" fillId="0" borderId="0" xfId="1" applyAlignment="1">
      <alignment horizontal="left"/>
    </xf>
    <xf numFmtId="0" fontId="19" fillId="0" borderId="0" xfId="1" applyFont="1" applyAlignment="1">
      <alignment horizontal="left"/>
    </xf>
    <xf numFmtId="0" fontId="22" fillId="0" borderId="0" xfId="1" applyFont="1" applyAlignment="1">
      <alignment horizontal="center"/>
    </xf>
    <xf numFmtId="0" fontId="22" fillId="0" borderId="3" xfId="1" applyFont="1" applyBorder="1" applyAlignment="1">
      <alignment horizontal="center"/>
    </xf>
  </cellXfs>
  <cellStyles count="2">
    <cellStyle name="Normalno" xfId="0" builtinId="0"/>
    <cellStyle name="Normalno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5B9BD5"/>
      <rgbColor rgb="FF8FAADC"/>
      <rgbColor rgb="FF993366"/>
      <rgbColor rgb="FFA6CAE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83CBEB"/>
      <rgbColor rgb="FFDEEBF7"/>
      <rgbColor rgb="FFD9D9D9"/>
      <rgbColor rgb="FFFFFFA6"/>
      <rgbColor rgb="FF99CCFF"/>
      <rgbColor rgb="FFA8CAEC"/>
      <rgbColor rgb="FFB4C7E7"/>
      <rgbColor rgb="FFD1D1D1"/>
      <rgbColor rgb="FF3366FF"/>
      <rgbColor rgb="FF46B1E1"/>
      <rgbColor rgb="FF8ED973"/>
      <rgbColor rgb="FFFFCC00"/>
      <rgbColor rgb="FFFF9900"/>
      <rgbColor rgb="FFE97132"/>
      <rgbColor rgb="FF9DC3E6"/>
      <rgbColor rgb="FF729FCF"/>
      <rgbColor rgb="FF003366"/>
      <rgbColor rgb="FF4E95D9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</a:majorFont>
      <a:minorFont>
        <a:latin typeface="Aptos Narrow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3"/>
  <sheetViews>
    <sheetView tabSelected="1" topLeftCell="A142" zoomScaleNormal="100" workbookViewId="0">
      <selection activeCell="H162" sqref="H162"/>
    </sheetView>
  </sheetViews>
  <sheetFormatPr defaultColWidth="8.7109375" defaultRowHeight="15" x14ac:dyDescent="0.25"/>
  <cols>
    <col min="1" max="1" width="7.7109375" customWidth="1"/>
    <col min="2" max="2" width="4.85546875" hidden="1" customWidth="1"/>
    <col min="3" max="3" width="0.28515625" hidden="1" customWidth="1"/>
    <col min="4" max="4" width="38.5703125" customWidth="1"/>
    <col min="5" max="5" width="14.5703125" customWidth="1"/>
    <col min="6" max="6" width="17.140625" customWidth="1"/>
    <col min="7" max="7" width="18.28515625" customWidth="1"/>
    <col min="8" max="8" width="15.85546875" customWidth="1"/>
    <col min="9" max="9" width="10.5703125" customWidth="1"/>
  </cols>
  <sheetData>
    <row r="1" spans="1:12" x14ac:dyDescent="0.25">
      <c r="A1" t="s">
        <v>0</v>
      </c>
    </row>
    <row r="2" spans="1:12" x14ac:dyDescent="0.25">
      <c r="A2" t="s">
        <v>1</v>
      </c>
    </row>
    <row r="5" spans="1:12" ht="18.75" x14ac:dyDescent="0.25">
      <c r="A5" s="10" t="s">
        <v>2</v>
      </c>
      <c r="B5" s="10"/>
      <c r="C5" s="10"/>
      <c r="D5" s="11"/>
      <c r="E5" s="10"/>
      <c r="F5" s="10"/>
      <c r="G5" s="10"/>
      <c r="H5" s="10"/>
      <c r="I5" s="10"/>
      <c r="J5" s="10"/>
      <c r="K5" s="10"/>
      <c r="L5" s="10"/>
    </row>
    <row r="6" spans="1:12" ht="18.75" x14ac:dyDescent="0.25">
      <c r="A6" s="10"/>
      <c r="B6" s="10"/>
      <c r="C6" s="10"/>
      <c r="D6" s="11"/>
      <c r="E6" s="10"/>
      <c r="F6" s="10"/>
      <c r="G6" s="10"/>
      <c r="H6" s="10"/>
      <c r="I6" s="10"/>
      <c r="J6" s="10"/>
      <c r="K6" s="10"/>
      <c r="L6" s="10"/>
    </row>
    <row r="7" spans="1:12" ht="18.75" x14ac:dyDescent="0.25">
      <c r="A7" s="10"/>
      <c r="B7" s="10"/>
      <c r="C7" s="10"/>
      <c r="D7" s="11"/>
      <c r="E7" s="10"/>
      <c r="F7" s="10"/>
      <c r="G7" s="10"/>
      <c r="H7" s="10"/>
      <c r="I7" s="10"/>
      <c r="J7" s="10"/>
      <c r="K7" s="10"/>
      <c r="L7" s="10"/>
    </row>
    <row r="8" spans="1:12" s="10" customFormat="1" ht="15.75" x14ac:dyDescent="0.25">
      <c r="A8" s="12"/>
      <c r="B8" s="12"/>
      <c r="C8" s="12"/>
      <c r="D8" s="12" t="s">
        <v>3</v>
      </c>
      <c r="E8" s="13"/>
      <c r="F8" s="13"/>
      <c r="G8" s="13"/>
      <c r="H8" s="13"/>
      <c r="I8" s="12"/>
      <c r="J8" s="12"/>
      <c r="K8" s="12"/>
      <c r="L8" s="12"/>
    </row>
    <row r="9" spans="1:12" s="10" customFormat="1" ht="15.75" x14ac:dyDescent="0.25">
      <c r="A9" s="14"/>
      <c r="B9" s="12"/>
      <c r="C9" s="12"/>
      <c r="D9" s="12" t="s">
        <v>4</v>
      </c>
      <c r="E9" s="13"/>
      <c r="F9" s="13"/>
      <c r="G9" s="13"/>
      <c r="H9" s="13"/>
      <c r="I9" s="12"/>
      <c r="J9" s="12"/>
      <c r="K9" s="12"/>
      <c r="L9" s="12"/>
    </row>
    <row r="10" spans="1:12" s="12" customFormat="1" ht="15.75" x14ac:dyDescent="0.25">
      <c r="A10" s="14"/>
      <c r="D10" s="13"/>
      <c r="E10" s="13"/>
      <c r="F10" s="13"/>
      <c r="G10" s="13"/>
      <c r="H10" s="13"/>
    </row>
    <row r="11" spans="1:12" s="12" customFormat="1" ht="15.75" x14ac:dyDescent="0.25">
      <c r="A11" s="15"/>
      <c r="B11" s="16"/>
      <c r="C11" s="17"/>
      <c r="D11" s="18" t="s">
        <v>5</v>
      </c>
      <c r="E11" s="9"/>
      <c r="F11" s="9"/>
      <c r="G11" s="19"/>
      <c r="H11" s="17"/>
      <c r="I11" s="17"/>
      <c r="J11" s="17"/>
      <c r="K11" s="16"/>
    </row>
    <row r="12" spans="1:12" s="12" customFormat="1" ht="41.25" customHeight="1" x14ac:dyDescent="0.25">
      <c r="A12" s="20"/>
      <c r="B12" s="20"/>
      <c r="C12" s="20"/>
      <c r="D12" s="21" t="s">
        <v>6</v>
      </c>
      <c r="E12" s="21" t="s">
        <v>7</v>
      </c>
      <c r="F12" s="21" t="s">
        <v>8</v>
      </c>
      <c r="G12" s="21" t="s">
        <v>9</v>
      </c>
      <c r="H12" s="21" t="s">
        <v>10</v>
      </c>
      <c r="I12" s="20"/>
      <c r="J12" s="20"/>
      <c r="K12" s="20"/>
    </row>
    <row r="13" spans="1:12" s="12" customFormat="1" ht="19.5" customHeight="1" x14ac:dyDescent="0.25">
      <c r="D13" s="22" t="s">
        <v>11</v>
      </c>
      <c r="E13" s="23">
        <f>E14+E15</f>
        <v>567000</v>
      </c>
      <c r="F13" s="24">
        <f t="shared" ref="F13:F18" si="0">G13-E13</f>
        <v>180972</v>
      </c>
      <c r="G13" s="23">
        <f>G14+G15</f>
        <v>747972</v>
      </c>
      <c r="H13" s="25">
        <f>G13/E13*100</f>
        <v>131.91746031746032</v>
      </c>
    </row>
    <row r="14" spans="1:12" x14ac:dyDescent="0.25">
      <c r="D14" s="26" t="s">
        <v>12</v>
      </c>
      <c r="E14" s="27">
        <v>567000</v>
      </c>
      <c r="F14" s="27">
        <f t="shared" si="0"/>
        <v>180972</v>
      </c>
      <c r="G14" s="28">
        <v>747972</v>
      </c>
      <c r="H14" s="29">
        <f>G14/E14*100</f>
        <v>131.91746031746032</v>
      </c>
    </row>
    <row r="15" spans="1:12" s="20" customFormat="1" ht="30" x14ac:dyDescent="0.25">
      <c r="D15" s="30" t="s">
        <v>13</v>
      </c>
      <c r="E15" s="28">
        <v>0</v>
      </c>
      <c r="F15" s="27">
        <f t="shared" si="0"/>
        <v>0</v>
      </c>
      <c r="G15" s="28">
        <v>0</v>
      </c>
      <c r="H15" s="29"/>
    </row>
    <row r="16" spans="1:12" ht="19.5" customHeight="1" x14ac:dyDescent="0.25">
      <c r="D16" s="22" t="s">
        <v>14</v>
      </c>
      <c r="E16" s="23">
        <f>E17+E18</f>
        <v>567000</v>
      </c>
      <c r="F16" s="24">
        <f t="shared" si="0"/>
        <v>188617</v>
      </c>
      <c r="G16" s="23">
        <f>G17+G18</f>
        <v>755617</v>
      </c>
      <c r="H16" s="25">
        <f>G16/E16*100</f>
        <v>133.26578483245152</v>
      </c>
    </row>
    <row r="17" spans="1:11" x14ac:dyDescent="0.25">
      <c r="D17" s="26" t="s">
        <v>15</v>
      </c>
      <c r="E17" s="27">
        <v>505400</v>
      </c>
      <c r="F17" s="27">
        <f t="shared" si="0"/>
        <v>172429</v>
      </c>
      <c r="G17" s="28">
        <v>677829</v>
      </c>
      <c r="H17" s="29">
        <f>G17/E17*100</f>
        <v>134.11733280569845</v>
      </c>
    </row>
    <row r="18" spans="1:11" x14ac:dyDescent="0.25">
      <c r="A18" s="20"/>
      <c r="B18" s="20"/>
      <c r="C18" s="20"/>
      <c r="D18" s="30" t="s">
        <v>16</v>
      </c>
      <c r="E18" s="28">
        <v>61600</v>
      </c>
      <c r="F18" s="27">
        <f t="shared" si="0"/>
        <v>16188</v>
      </c>
      <c r="G18" s="28">
        <v>77788</v>
      </c>
      <c r="H18" s="29">
        <f>G18/E18*100</f>
        <v>126.27922077922078</v>
      </c>
      <c r="I18" s="20"/>
      <c r="J18" s="20"/>
      <c r="K18" s="20"/>
    </row>
    <row r="19" spans="1:11" ht="19.5" customHeight="1" x14ac:dyDescent="0.25">
      <c r="D19" s="22" t="s">
        <v>17</v>
      </c>
      <c r="E19" s="24">
        <v>0</v>
      </c>
      <c r="F19" s="24">
        <f>F13-F16</f>
        <v>-7645</v>
      </c>
      <c r="G19" s="23">
        <f>G13-G16</f>
        <v>-7645</v>
      </c>
      <c r="H19" s="25"/>
    </row>
    <row r="20" spans="1:11" ht="19.5" customHeight="1" x14ac:dyDescent="0.25">
      <c r="D20" s="31"/>
      <c r="E20" s="32"/>
      <c r="F20" s="32"/>
      <c r="G20" s="32"/>
      <c r="H20" s="32"/>
    </row>
    <row r="21" spans="1:11" x14ac:dyDescent="0.25">
      <c r="D21" s="33" t="s">
        <v>18</v>
      </c>
    </row>
    <row r="22" spans="1:11" ht="39" customHeight="1" x14ac:dyDescent="0.25">
      <c r="A22" s="20"/>
      <c r="B22" s="20"/>
      <c r="C22" s="20"/>
      <c r="D22" s="34" t="s">
        <v>18</v>
      </c>
      <c r="E22" s="21" t="s">
        <v>7</v>
      </c>
      <c r="F22" s="21" t="s">
        <v>8</v>
      </c>
      <c r="G22" s="21" t="s">
        <v>9</v>
      </c>
      <c r="H22" s="21" t="s">
        <v>10</v>
      </c>
      <c r="I22" s="35"/>
      <c r="J22" s="35"/>
      <c r="K22" s="35"/>
    </row>
    <row r="23" spans="1:11" ht="30" x14ac:dyDescent="0.25">
      <c r="D23" s="36" t="s">
        <v>19</v>
      </c>
      <c r="E23" s="28">
        <v>0</v>
      </c>
      <c r="F23" s="28">
        <v>0</v>
      </c>
      <c r="G23" s="28">
        <v>0</v>
      </c>
      <c r="H23" s="28">
        <v>0</v>
      </c>
      <c r="I23" s="37"/>
      <c r="J23" s="37"/>
      <c r="K23" s="37"/>
    </row>
    <row r="24" spans="1:11" ht="30" x14ac:dyDescent="0.25">
      <c r="D24" s="36" t="s">
        <v>20</v>
      </c>
      <c r="E24" s="28">
        <v>0</v>
      </c>
      <c r="F24" s="28">
        <v>0</v>
      </c>
      <c r="G24" s="28">
        <v>0</v>
      </c>
      <c r="H24" s="28">
        <v>0</v>
      </c>
      <c r="I24" s="37"/>
      <c r="J24" s="37"/>
      <c r="K24" s="37"/>
    </row>
    <row r="25" spans="1:11" x14ac:dyDescent="0.25">
      <c r="D25" s="38" t="s">
        <v>21</v>
      </c>
      <c r="E25" s="28">
        <v>0</v>
      </c>
      <c r="F25" s="28">
        <v>0</v>
      </c>
      <c r="G25" s="28">
        <v>0</v>
      </c>
      <c r="H25" s="28">
        <v>0</v>
      </c>
      <c r="I25" s="35"/>
      <c r="J25" s="35"/>
      <c r="K25" s="35"/>
    </row>
    <row r="26" spans="1:11" x14ac:dyDescent="0.25">
      <c r="D26" s="33"/>
      <c r="E26" s="39"/>
      <c r="F26" s="39"/>
      <c r="G26" s="39"/>
      <c r="H26" s="39"/>
      <c r="I26" s="35"/>
      <c r="J26" s="35"/>
      <c r="K26" s="35"/>
    </row>
    <row r="27" spans="1:11" x14ac:dyDescent="0.25">
      <c r="D27" s="33"/>
      <c r="E27" s="39"/>
      <c r="F27" s="39"/>
      <c r="G27" s="39"/>
      <c r="H27" s="39"/>
      <c r="I27" s="35"/>
      <c r="J27" s="35"/>
      <c r="K27" s="35"/>
    </row>
    <row r="28" spans="1:11" x14ac:dyDescent="0.25">
      <c r="D28" s="31" t="s">
        <v>22</v>
      </c>
    </row>
    <row r="29" spans="1:11" ht="41.25" customHeight="1" x14ac:dyDescent="0.25">
      <c r="A29" s="20"/>
      <c r="B29" s="20"/>
      <c r="C29" s="20"/>
      <c r="D29" s="40" t="s">
        <v>23</v>
      </c>
      <c r="E29" s="21" t="s">
        <v>7</v>
      </c>
      <c r="F29" s="21" t="s">
        <v>8</v>
      </c>
      <c r="G29" s="21" t="s">
        <v>9</v>
      </c>
      <c r="H29" s="21" t="s">
        <v>10</v>
      </c>
      <c r="I29" s="20"/>
      <c r="J29" s="20"/>
      <c r="K29" s="20"/>
    </row>
    <row r="30" spans="1:11" ht="30" x14ac:dyDescent="0.25">
      <c r="A30" s="20"/>
      <c r="B30" s="20"/>
      <c r="C30" s="20"/>
      <c r="D30" s="41" t="s">
        <v>24</v>
      </c>
      <c r="E30" s="42">
        <v>0</v>
      </c>
      <c r="F30" s="42"/>
      <c r="G30" s="42">
        <f>G31+G32+G33+G34</f>
        <v>-1145</v>
      </c>
      <c r="H30" s="42"/>
      <c r="I30" s="20"/>
      <c r="J30" s="20"/>
      <c r="K30" s="20"/>
    </row>
    <row r="31" spans="1:11" x14ac:dyDescent="0.25">
      <c r="A31" s="20"/>
      <c r="B31" s="20"/>
      <c r="C31" s="20"/>
      <c r="D31" s="43" t="s">
        <v>25</v>
      </c>
      <c r="E31" s="44">
        <v>0</v>
      </c>
      <c r="F31" s="44"/>
      <c r="G31" s="28">
        <v>-8790</v>
      </c>
      <c r="H31" s="44"/>
      <c r="I31" s="20"/>
      <c r="J31" s="20"/>
      <c r="K31" s="20"/>
    </row>
    <row r="32" spans="1:11" ht="27.75" customHeight="1" x14ac:dyDescent="0.25">
      <c r="A32" s="20"/>
      <c r="B32" s="20"/>
      <c r="C32" s="20"/>
      <c r="D32" s="43" t="s">
        <v>26</v>
      </c>
      <c r="E32" s="44">
        <v>0</v>
      </c>
      <c r="F32" s="44"/>
      <c r="G32" s="27">
        <v>4265</v>
      </c>
      <c r="H32" s="44"/>
      <c r="I32" s="20"/>
      <c r="J32" s="20"/>
      <c r="K32" s="20"/>
    </row>
    <row r="33" spans="1:11" ht="27.75" customHeight="1" x14ac:dyDescent="0.25">
      <c r="A33" s="20"/>
      <c r="B33" s="20"/>
      <c r="C33" s="20"/>
      <c r="D33" s="43" t="s">
        <v>27</v>
      </c>
      <c r="E33" s="44">
        <v>0</v>
      </c>
      <c r="F33" s="44"/>
      <c r="G33" s="27">
        <v>5380</v>
      </c>
      <c r="H33" s="44"/>
      <c r="I33" s="20"/>
      <c r="J33" s="20"/>
      <c r="K33" s="20"/>
    </row>
    <row r="34" spans="1:11" ht="27.75" customHeight="1" x14ac:dyDescent="0.25">
      <c r="A34" s="20"/>
      <c r="B34" s="20"/>
      <c r="C34" s="20"/>
      <c r="D34" s="43" t="s">
        <v>28</v>
      </c>
      <c r="E34" s="44">
        <v>0</v>
      </c>
      <c r="F34" s="44"/>
      <c r="G34" s="27">
        <v>-2000</v>
      </c>
      <c r="H34" s="44"/>
      <c r="I34" s="20"/>
      <c r="J34" s="20"/>
      <c r="K34" s="20"/>
    </row>
    <row r="35" spans="1:11" ht="30" x14ac:dyDescent="0.25">
      <c r="A35" s="20"/>
      <c r="B35" s="20"/>
      <c r="C35" s="20"/>
      <c r="D35" s="41" t="s">
        <v>29</v>
      </c>
      <c r="E35" s="42">
        <v>0</v>
      </c>
      <c r="F35" s="42"/>
      <c r="G35" s="42">
        <f>G38+G37-G36</f>
        <v>7645</v>
      </c>
      <c r="H35" s="42"/>
      <c r="I35" s="20"/>
      <c r="J35" s="20"/>
      <c r="K35" s="20"/>
    </row>
    <row r="36" spans="1:11" ht="36" customHeight="1" x14ac:dyDescent="0.25">
      <c r="A36" s="20"/>
      <c r="B36" s="20"/>
      <c r="C36" s="20"/>
      <c r="D36" s="43" t="s">
        <v>30</v>
      </c>
      <c r="E36" s="44">
        <v>0</v>
      </c>
      <c r="F36" s="44"/>
      <c r="G36" s="27">
        <v>2000</v>
      </c>
      <c r="H36" s="44"/>
      <c r="I36" s="20"/>
      <c r="J36" s="20"/>
      <c r="K36" s="20"/>
    </row>
    <row r="37" spans="1:11" ht="37.5" customHeight="1" x14ac:dyDescent="0.25">
      <c r="A37" s="20"/>
      <c r="B37" s="20"/>
      <c r="C37" s="20"/>
      <c r="D37" s="43" t="s">
        <v>31</v>
      </c>
      <c r="E37" s="44">
        <v>0</v>
      </c>
      <c r="F37" s="44"/>
      <c r="G37" s="27">
        <v>4265</v>
      </c>
      <c r="H37" s="44"/>
      <c r="I37" s="20"/>
      <c r="J37" s="20"/>
      <c r="K37" s="20"/>
    </row>
    <row r="38" spans="1:11" ht="37.5" customHeight="1" x14ac:dyDescent="0.25">
      <c r="A38" s="20"/>
      <c r="B38" s="20"/>
      <c r="C38" s="20"/>
      <c r="D38" s="43" t="s">
        <v>32</v>
      </c>
      <c r="E38" s="44">
        <v>0</v>
      </c>
      <c r="F38" s="44"/>
      <c r="G38" s="27">
        <v>5380</v>
      </c>
      <c r="H38" s="44"/>
      <c r="I38" s="20"/>
      <c r="J38" s="20"/>
      <c r="K38" s="20"/>
    </row>
    <row r="39" spans="1:11" x14ac:dyDescent="0.25">
      <c r="E39" s="35"/>
      <c r="F39" s="35"/>
      <c r="G39" s="35"/>
      <c r="H39" s="35"/>
      <c r="I39" s="35"/>
      <c r="J39" s="35"/>
    </row>
    <row r="40" spans="1:11" x14ac:dyDescent="0.25">
      <c r="E40" s="35"/>
      <c r="F40" s="35"/>
      <c r="G40" s="35"/>
      <c r="H40" s="35"/>
      <c r="I40" s="35"/>
      <c r="J40" s="35"/>
    </row>
    <row r="41" spans="1:11" x14ac:dyDescent="0.25">
      <c r="E41" s="35"/>
      <c r="F41" s="35"/>
      <c r="G41" s="35"/>
      <c r="H41" s="35"/>
      <c r="I41" s="35"/>
      <c r="J41" s="35"/>
    </row>
    <row r="42" spans="1:11" x14ac:dyDescent="0.25">
      <c r="E42" s="35"/>
      <c r="F42" s="35"/>
      <c r="G42" s="35"/>
      <c r="H42" s="35"/>
      <c r="I42" s="35"/>
      <c r="J42" s="35"/>
    </row>
    <row r="43" spans="1:11" ht="15.75" x14ac:dyDescent="0.25">
      <c r="B43" s="8" t="s">
        <v>33</v>
      </c>
      <c r="C43" s="8"/>
      <c r="D43" s="8"/>
      <c r="E43" s="8"/>
      <c r="F43" s="8"/>
      <c r="G43" s="8"/>
    </row>
    <row r="44" spans="1:11" ht="15.75" x14ac:dyDescent="0.25">
      <c r="B44" s="12" t="s">
        <v>34</v>
      </c>
      <c r="D44" s="12"/>
    </row>
    <row r="45" spans="1:11" ht="15.75" x14ac:dyDescent="0.25">
      <c r="B45" s="12" t="s">
        <v>35</v>
      </c>
      <c r="D45" s="12"/>
    </row>
    <row r="46" spans="1:11" ht="15.75" x14ac:dyDescent="0.25">
      <c r="B46" s="12"/>
      <c r="D46" s="12"/>
    </row>
    <row r="47" spans="1:11" ht="30" x14ac:dyDescent="0.25">
      <c r="A47" s="45" t="s">
        <v>36</v>
      </c>
      <c r="D47" s="46" t="s">
        <v>37</v>
      </c>
      <c r="E47" s="21" t="s">
        <v>7</v>
      </c>
      <c r="F47" s="21" t="s">
        <v>8</v>
      </c>
      <c r="G47" s="21" t="s">
        <v>9</v>
      </c>
      <c r="H47" s="21" t="s">
        <v>10</v>
      </c>
    </row>
    <row r="48" spans="1:11" x14ac:dyDescent="0.25">
      <c r="A48" s="47">
        <v>1</v>
      </c>
      <c r="D48" s="48">
        <v>2</v>
      </c>
      <c r="E48" s="47">
        <v>3</v>
      </c>
      <c r="F48" s="47">
        <v>4</v>
      </c>
      <c r="G48" s="47">
        <v>5</v>
      </c>
      <c r="H48" s="49" t="s">
        <v>38</v>
      </c>
    </row>
    <row r="49" spans="1:8" x14ac:dyDescent="0.25">
      <c r="A49" s="50">
        <v>6</v>
      </c>
      <c r="D49" s="51" t="s">
        <v>39</v>
      </c>
      <c r="E49" s="52">
        <f>E50+E51+E52+E53+E54+E55</f>
        <v>567000</v>
      </c>
      <c r="F49" s="52">
        <f t="shared" ref="F49:F54" si="1">G49-E49</f>
        <v>180972</v>
      </c>
      <c r="G49" s="52">
        <f>G50+G51+G52+G54+G53</f>
        <v>747972</v>
      </c>
      <c r="H49" s="53">
        <f>G49/E49*100</f>
        <v>131.91746031746032</v>
      </c>
    </row>
    <row r="50" spans="1:8" ht="30" x14ac:dyDescent="0.25">
      <c r="A50" s="54">
        <v>63</v>
      </c>
      <c r="B50" s="55"/>
      <c r="C50" s="55"/>
      <c r="D50" s="56" t="s">
        <v>40</v>
      </c>
      <c r="E50" s="57">
        <v>56000</v>
      </c>
      <c r="F50" s="57">
        <f t="shared" si="1"/>
        <v>64637</v>
      </c>
      <c r="G50" s="57">
        <v>120637</v>
      </c>
      <c r="H50" s="58">
        <f>G50/E50*100</f>
        <v>215.42321428571429</v>
      </c>
    </row>
    <row r="51" spans="1:8" x14ac:dyDescent="0.25">
      <c r="A51" s="59">
        <v>64</v>
      </c>
      <c r="B51" s="55"/>
      <c r="C51" s="55"/>
      <c r="D51" s="56" t="s">
        <v>41</v>
      </c>
      <c r="E51" s="60">
        <v>0</v>
      </c>
      <c r="F51" s="57">
        <f t="shared" si="1"/>
        <v>50</v>
      </c>
      <c r="G51" s="57">
        <v>50</v>
      </c>
      <c r="H51" s="58"/>
    </row>
    <row r="52" spans="1:8" ht="60.75" customHeight="1" x14ac:dyDescent="0.25">
      <c r="A52" s="61">
        <v>65</v>
      </c>
      <c r="B52" s="55"/>
      <c r="C52" s="55"/>
      <c r="D52" s="56" t="s">
        <v>42</v>
      </c>
      <c r="E52" s="57">
        <v>13600</v>
      </c>
      <c r="F52" s="57">
        <f t="shared" si="1"/>
        <v>3400</v>
      </c>
      <c r="G52" s="57">
        <v>17000</v>
      </c>
      <c r="H52" s="58">
        <f>G52/E52*100</f>
        <v>125</v>
      </c>
    </row>
    <row r="53" spans="1:8" ht="45" x14ac:dyDescent="0.25">
      <c r="A53" s="61">
        <v>66</v>
      </c>
      <c r="B53" s="55"/>
      <c r="C53" s="55"/>
      <c r="D53" s="56" t="s">
        <v>43</v>
      </c>
      <c r="E53" s="57">
        <v>8000</v>
      </c>
      <c r="F53" s="57">
        <f t="shared" si="1"/>
        <v>-50</v>
      </c>
      <c r="G53" s="57">
        <v>7950</v>
      </c>
      <c r="H53" s="58">
        <f>G53/E53*100</f>
        <v>99.375</v>
      </c>
    </row>
    <row r="54" spans="1:8" x14ac:dyDescent="0.25">
      <c r="A54" s="61">
        <v>67</v>
      </c>
      <c r="B54" s="55"/>
      <c r="C54" s="55"/>
      <c r="D54" s="56" t="s">
        <v>44</v>
      </c>
      <c r="E54" s="57">
        <v>489400</v>
      </c>
      <c r="F54" s="57">
        <f t="shared" si="1"/>
        <v>112935</v>
      </c>
      <c r="G54" s="57">
        <v>602335</v>
      </c>
      <c r="H54" s="58">
        <f>G54/E54*100</f>
        <v>123.07621577441765</v>
      </c>
    </row>
    <row r="55" spans="1:8" x14ac:dyDescent="0.25">
      <c r="A55" s="61">
        <v>68</v>
      </c>
      <c r="B55" s="55"/>
      <c r="C55" s="55"/>
      <c r="D55" s="56" t="s">
        <v>45</v>
      </c>
      <c r="E55" s="57">
        <v>0</v>
      </c>
      <c r="F55" s="57">
        <f>G55-E56</f>
        <v>0</v>
      </c>
      <c r="G55" s="57">
        <v>0</v>
      </c>
      <c r="H55" s="58">
        <v>0</v>
      </c>
    </row>
    <row r="56" spans="1:8" x14ac:dyDescent="0.25">
      <c r="A56" s="62"/>
      <c r="D56" s="63"/>
      <c r="E56" s="64"/>
      <c r="F56" s="64"/>
      <c r="G56" s="65"/>
      <c r="H56" s="65"/>
    </row>
    <row r="57" spans="1:8" x14ac:dyDescent="0.25">
      <c r="D57" s="31" t="s">
        <v>22</v>
      </c>
    </row>
    <row r="58" spans="1:8" ht="30" x14ac:dyDescent="0.25">
      <c r="A58" s="66"/>
      <c r="B58" s="20"/>
      <c r="C58" s="20"/>
      <c r="D58" s="40" t="s">
        <v>23</v>
      </c>
      <c r="E58" s="21" t="s">
        <v>7</v>
      </c>
      <c r="F58" s="21" t="s">
        <v>8</v>
      </c>
      <c r="G58" s="21" t="s">
        <v>9</v>
      </c>
      <c r="H58" s="21" t="s">
        <v>10</v>
      </c>
    </row>
    <row r="59" spans="1:8" ht="30" x14ac:dyDescent="0.25">
      <c r="A59" s="67">
        <v>92</v>
      </c>
      <c r="B59" s="20"/>
      <c r="C59" s="20"/>
      <c r="D59" s="41" t="s">
        <v>46</v>
      </c>
      <c r="E59" s="42">
        <v>0</v>
      </c>
      <c r="F59" s="42">
        <f>G59-E59</f>
        <v>9645</v>
      </c>
      <c r="G59" s="42">
        <v>9645</v>
      </c>
      <c r="H59" s="42"/>
    </row>
    <row r="60" spans="1:8" x14ac:dyDescent="0.25">
      <c r="A60" s="62"/>
      <c r="D60" s="63"/>
      <c r="E60" s="64"/>
      <c r="F60" s="64"/>
      <c r="G60" s="65"/>
      <c r="H60" s="65"/>
    </row>
    <row r="61" spans="1:8" ht="30" x14ac:dyDescent="0.25">
      <c r="A61" s="68"/>
      <c r="B61" s="69"/>
      <c r="C61" s="69"/>
      <c r="D61" s="70" t="s">
        <v>47</v>
      </c>
      <c r="E61" s="71">
        <v>567000</v>
      </c>
      <c r="F61" s="71">
        <f>G61-E61</f>
        <v>190617</v>
      </c>
      <c r="G61" s="71">
        <f>G49+G59</f>
        <v>757617</v>
      </c>
      <c r="H61" s="72">
        <f>G61/E61*100</f>
        <v>133.61851851851853</v>
      </c>
    </row>
    <row r="62" spans="1:8" x14ac:dyDescent="0.25">
      <c r="A62" s="62"/>
      <c r="D62" s="63"/>
      <c r="E62" s="64"/>
      <c r="F62" s="64"/>
      <c r="G62" s="65"/>
      <c r="H62" s="65"/>
    </row>
    <row r="63" spans="1:8" x14ac:dyDescent="0.25">
      <c r="A63" s="62"/>
      <c r="D63" s="73" t="s">
        <v>48</v>
      </c>
      <c r="E63" s="64"/>
      <c r="F63" s="64"/>
      <c r="G63" s="65"/>
      <c r="H63" s="65"/>
    </row>
    <row r="64" spans="1:8" ht="30" x14ac:dyDescent="0.25">
      <c r="A64" s="45" t="s">
        <v>36</v>
      </c>
      <c r="D64" s="74" t="s">
        <v>37</v>
      </c>
      <c r="E64" s="21" t="s">
        <v>7</v>
      </c>
      <c r="F64" s="21" t="s">
        <v>8</v>
      </c>
      <c r="G64" s="21" t="s">
        <v>9</v>
      </c>
      <c r="H64" s="21" t="s">
        <v>10</v>
      </c>
    </row>
    <row r="65" spans="1:8" x14ac:dyDescent="0.25">
      <c r="A65" s="75">
        <v>3</v>
      </c>
      <c r="B65" s="76"/>
      <c r="C65" s="76"/>
      <c r="D65" s="77" t="s">
        <v>49</v>
      </c>
      <c r="E65" s="78">
        <f>E66+E68+E67</f>
        <v>505400</v>
      </c>
      <c r="F65" s="79">
        <f t="shared" ref="F65:F73" si="2">G65-E65</f>
        <v>172429</v>
      </c>
      <c r="G65" s="52">
        <f>G66+G67+G68</f>
        <v>677829</v>
      </c>
      <c r="H65" s="80">
        <f>G65/E65*100</f>
        <v>134.11733280569845</v>
      </c>
    </row>
    <row r="66" spans="1:8" x14ac:dyDescent="0.25">
      <c r="A66" s="59">
        <v>31</v>
      </c>
      <c r="B66" s="55"/>
      <c r="C66" s="55"/>
      <c r="D66" s="81" t="s">
        <v>50</v>
      </c>
      <c r="E66" s="82">
        <v>359000</v>
      </c>
      <c r="F66" s="83">
        <f t="shared" si="2"/>
        <v>86590</v>
      </c>
      <c r="G66" s="82">
        <v>445590</v>
      </c>
      <c r="H66" s="58">
        <f>G66/E66*100</f>
        <v>124.11977715877438</v>
      </c>
    </row>
    <row r="67" spans="1:8" x14ac:dyDescent="0.25">
      <c r="A67" s="59">
        <v>32</v>
      </c>
      <c r="B67" s="55"/>
      <c r="C67" s="55"/>
      <c r="D67" s="81" t="s">
        <v>51</v>
      </c>
      <c r="E67" s="82">
        <v>146050</v>
      </c>
      <c r="F67" s="83">
        <f t="shared" si="2"/>
        <v>85614</v>
      </c>
      <c r="G67" s="44">
        <v>231664</v>
      </c>
      <c r="H67" s="58">
        <f>G67/E67*100</f>
        <v>158.61965080451901</v>
      </c>
    </row>
    <row r="68" spans="1:8" x14ac:dyDescent="0.25">
      <c r="A68" s="59">
        <v>34</v>
      </c>
      <c r="B68" s="55"/>
      <c r="C68" s="55"/>
      <c r="D68" s="81" t="s">
        <v>52</v>
      </c>
      <c r="E68" s="82">
        <v>350</v>
      </c>
      <c r="F68" s="83">
        <f t="shared" si="2"/>
        <v>225</v>
      </c>
      <c r="G68" s="82">
        <v>575</v>
      </c>
      <c r="H68" s="58">
        <f>G68/E68*100</f>
        <v>164.28571428571428</v>
      </c>
    </row>
    <row r="69" spans="1:8" x14ac:dyDescent="0.25">
      <c r="A69" s="84">
        <v>4</v>
      </c>
      <c r="D69" s="85" t="s">
        <v>53</v>
      </c>
      <c r="E69" s="86">
        <f>E70+E71+E72</f>
        <v>61600</v>
      </c>
      <c r="F69" s="79">
        <f t="shared" si="2"/>
        <v>16188</v>
      </c>
      <c r="G69" s="86">
        <f>G70+G71+G72</f>
        <v>77788</v>
      </c>
      <c r="H69" s="80">
        <f>G69/E69*100</f>
        <v>126.27922077922078</v>
      </c>
    </row>
    <row r="70" spans="1:8" ht="30" customHeight="1" x14ac:dyDescent="0.25">
      <c r="A70" s="59">
        <v>41</v>
      </c>
      <c r="B70" s="55"/>
      <c r="C70" s="55"/>
      <c r="D70" s="81" t="s">
        <v>54</v>
      </c>
      <c r="E70" s="82">
        <v>0</v>
      </c>
      <c r="F70" s="83">
        <f t="shared" si="2"/>
        <v>3750</v>
      </c>
      <c r="G70" s="82">
        <v>3750</v>
      </c>
      <c r="H70" s="58"/>
    </row>
    <row r="71" spans="1:8" x14ac:dyDescent="0.25">
      <c r="A71" s="59">
        <v>42</v>
      </c>
      <c r="B71" s="55"/>
      <c r="C71" s="55"/>
      <c r="D71" s="81" t="s">
        <v>55</v>
      </c>
      <c r="E71" s="82">
        <v>43600</v>
      </c>
      <c r="F71" s="83">
        <f t="shared" si="2"/>
        <v>30438</v>
      </c>
      <c r="G71" s="82">
        <v>74038</v>
      </c>
      <c r="H71" s="58">
        <f>G71/E71*100</f>
        <v>169.8119266055046</v>
      </c>
    </row>
    <row r="72" spans="1:8" ht="30" x14ac:dyDescent="0.25">
      <c r="A72" s="87">
        <v>45</v>
      </c>
      <c r="B72" s="88"/>
      <c r="C72" s="88"/>
      <c r="D72" s="89" t="s">
        <v>56</v>
      </c>
      <c r="E72" s="90">
        <v>18000</v>
      </c>
      <c r="F72" s="83">
        <f t="shared" si="2"/>
        <v>-18000</v>
      </c>
      <c r="G72" s="82">
        <v>0</v>
      </c>
      <c r="H72" s="58">
        <f>G72/E72*100</f>
        <v>0</v>
      </c>
    </row>
    <row r="73" spans="1:8" x14ac:dyDescent="0.25">
      <c r="A73" s="91"/>
      <c r="D73" s="51" t="s">
        <v>57</v>
      </c>
      <c r="E73" s="78">
        <f>E65+E69</f>
        <v>567000</v>
      </c>
      <c r="F73" s="79">
        <f t="shared" si="2"/>
        <v>188617</v>
      </c>
      <c r="G73" s="86">
        <f>G65+G69</f>
        <v>755617</v>
      </c>
      <c r="H73" s="80">
        <f>G73/E73*100</f>
        <v>133.26578483245152</v>
      </c>
    </row>
    <row r="75" spans="1:8" x14ac:dyDescent="0.25">
      <c r="D75" s="31" t="s">
        <v>22</v>
      </c>
    </row>
    <row r="76" spans="1:8" ht="30" x14ac:dyDescent="0.25">
      <c r="A76" s="66"/>
      <c r="B76" s="20"/>
      <c r="C76" s="20"/>
      <c r="D76" s="40" t="s">
        <v>23</v>
      </c>
      <c r="E76" s="21" t="s">
        <v>7</v>
      </c>
      <c r="F76" s="21" t="s">
        <v>8</v>
      </c>
      <c r="G76" s="21" t="s">
        <v>9</v>
      </c>
      <c r="H76" s="21" t="s">
        <v>10</v>
      </c>
    </row>
    <row r="77" spans="1:8" ht="30" x14ac:dyDescent="0.25">
      <c r="A77" s="67">
        <v>92</v>
      </c>
      <c r="B77" s="20"/>
      <c r="C77" s="20"/>
      <c r="D77" s="41" t="s">
        <v>58</v>
      </c>
      <c r="E77" s="42">
        <v>0</v>
      </c>
      <c r="F77" s="42">
        <v>2000</v>
      </c>
      <c r="G77" s="42">
        <v>2000</v>
      </c>
      <c r="H77" s="42"/>
    </row>
    <row r="79" spans="1:8" x14ac:dyDescent="0.25">
      <c r="A79" s="68"/>
      <c r="B79" s="69"/>
      <c r="C79" s="69"/>
      <c r="D79" s="92" t="s">
        <v>59</v>
      </c>
      <c r="E79" s="71">
        <v>567000</v>
      </c>
      <c r="F79" s="71">
        <f>G79-E79</f>
        <v>190617</v>
      </c>
      <c r="G79" s="71">
        <f>G73+G77</f>
        <v>757617</v>
      </c>
      <c r="H79" s="93">
        <f>G79/E79*100</f>
        <v>133.61851851851853</v>
      </c>
    </row>
    <row r="84" spans="1:9" ht="15.75" x14ac:dyDescent="0.25">
      <c r="D84" s="94"/>
      <c r="E84" s="94"/>
      <c r="F84" s="94"/>
      <c r="G84" s="94"/>
      <c r="H84" s="94"/>
      <c r="I84" s="12"/>
    </row>
    <row r="86" spans="1:9" ht="15.75" x14ac:dyDescent="0.25">
      <c r="A86" s="12"/>
      <c r="B86" s="12"/>
      <c r="C86" s="12"/>
      <c r="D86" s="12" t="s">
        <v>60</v>
      </c>
      <c r="E86" s="12"/>
      <c r="F86" s="12"/>
      <c r="G86" s="12"/>
      <c r="H86" s="12"/>
    </row>
    <row r="88" spans="1:9" ht="45" x14ac:dyDescent="0.25">
      <c r="A88" s="95" t="s">
        <v>61</v>
      </c>
      <c r="B88" s="96"/>
      <c r="C88" s="96"/>
      <c r="D88" s="97" t="s">
        <v>62</v>
      </c>
      <c r="E88" s="21" t="s">
        <v>7</v>
      </c>
      <c r="F88" s="21" t="s">
        <v>8</v>
      </c>
      <c r="G88" s="21" t="s">
        <v>9</v>
      </c>
      <c r="H88" s="21" t="s">
        <v>10</v>
      </c>
    </row>
    <row r="89" spans="1:9" x14ac:dyDescent="0.25">
      <c r="A89" s="7">
        <v>1</v>
      </c>
      <c r="B89" s="7"/>
      <c r="C89" s="96"/>
      <c r="D89" s="96">
        <v>2</v>
      </c>
      <c r="E89" s="98">
        <v>3</v>
      </c>
      <c r="F89" s="98">
        <v>4</v>
      </c>
      <c r="G89" s="98">
        <v>5</v>
      </c>
      <c r="H89" s="98" t="s">
        <v>38</v>
      </c>
    </row>
    <row r="90" spans="1:9" ht="18.75" customHeight="1" x14ac:dyDescent="0.25">
      <c r="A90" s="99">
        <v>1</v>
      </c>
      <c r="B90" s="96"/>
      <c r="C90" s="96"/>
      <c r="D90" s="99" t="s">
        <v>63</v>
      </c>
      <c r="E90" s="57">
        <f>E91</f>
        <v>489400</v>
      </c>
      <c r="F90" s="57">
        <f t="shared" ref="F90:F120" si="3">G90-E90</f>
        <v>112935</v>
      </c>
      <c r="G90" s="57">
        <f>G91</f>
        <v>602335</v>
      </c>
      <c r="H90" s="100">
        <f>G90/E90*100</f>
        <v>123.07621577441765</v>
      </c>
    </row>
    <row r="91" spans="1:9" x14ac:dyDescent="0.25">
      <c r="A91" s="61" t="s">
        <v>64</v>
      </c>
      <c r="B91" s="96"/>
      <c r="C91" s="96"/>
      <c r="D91" s="43" t="s">
        <v>65</v>
      </c>
      <c r="E91" s="101">
        <v>489400</v>
      </c>
      <c r="F91" s="101">
        <f t="shared" si="3"/>
        <v>112935</v>
      </c>
      <c r="G91" s="101">
        <v>602335</v>
      </c>
      <c r="H91" s="102">
        <f>G91/E91*100</f>
        <v>123.07621577441765</v>
      </c>
    </row>
    <row r="92" spans="1:9" x14ac:dyDescent="0.25">
      <c r="A92" s="54">
        <v>3</v>
      </c>
      <c r="B92" s="96"/>
      <c r="C92" s="96"/>
      <c r="D92" s="56" t="s">
        <v>66</v>
      </c>
      <c r="E92" s="57">
        <f>E93</f>
        <v>8000</v>
      </c>
      <c r="F92" s="57">
        <f t="shared" si="3"/>
        <v>4265</v>
      </c>
      <c r="G92" s="57">
        <f>G93+G94</f>
        <v>12265</v>
      </c>
      <c r="H92" s="100">
        <f>G92/E92*100</f>
        <v>153.3125</v>
      </c>
    </row>
    <row r="93" spans="1:9" x14ac:dyDescent="0.25">
      <c r="A93" s="103" t="s">
        <v>67</v>
      </c>
      <c r="B93" s="96"/>
      <c r="C93" s="96"/>
      <c r="D93" s="43" t="s">
        <v>68</v>
      </c>
      <c r="E93" s="101">
        <v>8000</v>
      </c>
      <c r="F93" s="57">
        <f t="shared" si="3"/>
        <v>0</v>
      </c>
      <c r="G93" s="101">
        <v>8000</v>
      </c>
      <c r="H93" s="100">
        <f>G93/E93*100</f>
        <v>100</v>
      </c>
    </row>
    <row r="94" spans="1:9" x14ac:dyDescent="0.25">
      <c r="A94" s="103" t="s">
        <v>69</v>
      </c>
      <c r="B94" s="96"/>
      <c r="C94" s="96"/>
      <c r="D94" s="43" t="s">
        <v>70</v>
      </c>
      <c r="E94" s="101">
        <v>0</v>
      </c>
      <c r="F94" s="57">
        <f t="shared" si="3"/>
        <v>4265</v>
      </c>
      <c r="G94" s="101">
        <v>4265</v>
      </c>
      <c r="H94" s="100"/>
    </row>
    <row r="95" spans="1:9" x14ac:dyDescent="0.25">
      <c r="A95" s="104" t="s">
        <v>71</v>
      </c>
      <c r="B95" s="96"/>
      <c r="C95" s="96"/>
      <c r="D95" s="56" t="s">
        <v>72</v>
      </c>
      <c r="E95" s="57">
        <f>E96</f>
        <v>13600</v>
      </c>
      <c r="F95" s="57">
        <f t="shared" si="3"/>
        <v>8780</v>
      </c>
      <c r="G95" s="57">
        <f>G96+G97</f>
        <v>22380</v>
      </c>
      <c r="H95" s="100">
        <f>G95/E95*100</f>
        <v>164.55882352941177</v>
      </c>
    </row>
    <row r="96" spans="1:9" x14ac:dyDescent="0.25">
      <c r="A96" s="105" t="s">
        <v>73</v>
      </c>
      <c r="B96" s="96"/>
      <c r="C96" s="96"/>
      <c r="D96" s="43" t="s">
        <v>74</v>
      </c>
      <c r="E96" s="101">
        <v>13600</v>
      </c>
      <c r="F96" s="57">
        <f t="shared" si="3"/>
        <v>3400</v>
      </c>
      <c r="G96" s="101">
        <v>17000</v>
      </c>
      <c r="H96" s="100">
        <f>G96/E96*100</f>
        <v>125</v>
      </c>
    </row>
    <row r="97" spans="1:8" x14ac:dyDescent="0.25">
      <c r="A97" s="103" t="s">
        <v>75</v>
      </c>
      <c r="B97" s="96"/>
      <c r="C97" s="96"/>
      <c r="D97" s="43" t="s">
        <v>70</v>
      </c>
      <c r="E97" s="101">
        <v>0</v>
      </c>
      <c r="F97" s="57">
        <f t="shared" si="3"/>
        <v>5380</v>
      </c>
      <c r="G97" s="101">
        <v>5380</v>
      </c>
      <c r="H97" s="100"/>
    </row>
    <row r="98" spans="1:8" x14ac:dyDescent="0.25">
      <c r="A98" s="54">
        <v>5</v>
      </c>
      <c r="B98" s="96"/>
      <c r="C98" s="96"/>
      <c r="D98" s="56" t="s">
        <v>76</v>
      </c>
      <c r="E98" s="57">
        <f>E101+E100</f>
        <v>56000</v>
      </c>
      <c r="F98" s="57">
        <f t="shared" si="3"/>
        <v>64637</v>
      </c>
      <c r="G98" s="57">
        <f>G99+G100+G101</f>
        <v>120637</v>
      </c>
      <c r="H98" s="100">
        <f>G98/E98*100</f>
        <v>215.42321428571429</v>
      </c>
    </row>
    <row r="99" spans="1:8" x14ac:dyDescent="0.25">
      <c r="A99" s="59" t="s">
        <v>77</v>
      </c>
      <c r="B99" s="96"/>
      <c r="C99" s="96"/>
      <c r="D99" s="81" t="s">
        <v>78</v>
      </c>
      <c r="E99" s="44">
        <v>0</v>
      </c>
      <c r="F99" s="57">
        <f t="shared" si="3"/>
        <v>0</v>
      </c>
      <c r="G99" s="106">
        <v>0</v>
      </c>
      <c r="H99" s="100"/>
    </row>
    <row r="100" spans="1:8" x14ac:dyDescent="0.25">
      <c r="A100" s="61" t="s">
        <v>79</v>
      </c>
      <c r="B100" s="96"/>
      <c r="C100" s="96"/>
      <c r="D100" s="107" t="s">
        <v>80</v>
      </c>
      <c r="E100" s="44">
        <v>26000</v>
      </c>
      <c r="F100" s="57">
        <f t="shared" si="3"/>
        <v>-400</v>
      </c>
      <c r="G100" s="44">
        <v>25600</v>
      </c>
      <c r="H100" s="100">
        <f>G100/E100*100</f>
        <v>98.461538461538467</v>
      </c>
    </row>
    <row r="101" spans="1:8" x14ac:dyDescent="0.25">
      <c r="A101" s="61" t="s">
        <v>81</v>
      </c>
      <c r="B101" s="96"/>
      <c r="C101" s="96"/>
      <c r="D101" s="107" t="s">
        <v>82</v>
      </c>
      <c r="E101" s="44">
        <v>30000</v>
      </c>
      <c r="F101" s="57">
        <f t="shared" si="3"/>
        <v>65037</v>
      </c>
      <c r="G101" s="44">
        <v>95037</v>
      </c>
      <c r="H101" s="100">
        <f>G101/E101*100</f>
        <v>316.79000000000002</v>
      </c>
    </row>
    <row r="102" spans="1:8" x14ac:dyDescent="0.25">
      <c r="A102" s="54">
        <v>6</v>
      </c>
      <c r="B102" s="38"/>
      <c r="C102" s="38"/>
      <c r="D102" s="108" t="s">
        <v>83</v>
      </c>
      <c r="E102" s="109">
        <v>0</v>
      </c>
      <c r="F102" s="57">
        <f t="shared" si="3"/>
        <v>0</v>
      </c>
      <c r="G102" s="109">
        <f>G103</f>
        <v>0</v>
      </c>
      <c r="H102" s="100"/>
    </row>
    <row r="103" spans="1:8" x14ac:dyDescent="0.25">
      <c r="A103" s="61" t="s">
        <v>84</v>
      </c>
      <c r="B103" s="96"/>
      <c r="C103" s="96"/>
      <c r="D103" s="107" t="s">
        <v>85</v>
      </c>
      <c r="E103" s="44">
        <v>0</v>
      </c>
      <c r="F103" s="57">
        <f t="shared" si="3"/>
        <v>0</v>
      </c>
      <c r="G103" s="44"/>
      <c r="H103" s="100"/>
    </row>
    <row r="104" spans="1:8" ht="21" customHeight="1" x14ac:dyDescent="0.25">
      <c r="A104" s="110" t="s">
        <v>86</v>
      </c>
      <c r="B104" s="96"/>
      <c r="C104" s="96"/>
      <c r="D104" s="111"/>
      <c r="E104" s="112">
        <f>E90+E92+E95+E98+E102</f>
        <v>567000</v>
      </c>
      <c r="F104" s="113">
        <f t="shared" si="3"/>
        <v>190617</v>
      </c>
      <c r="G104" s="112">
        <f>G90+G92+G95+G98</f>
        <v>757617</v>
      </c>
      <c r="H104" s="114">
        <f>G104/E104*100</f>
        <v>133.61851851851853</v>
      </c>
    </row>
    <row r="105" spans="1:8" x14ac:dyDescent="0.25">
      <c r="A105" s="115">
        <v>1</v>
      </c>
      <c r="B105" s="96"/>
      <c r="C105" s="96"/>
      <c r="D105" s="115" t="s">
        <v>63</v>
      </c>
      <c r="E105" s="57">
        <f>E106</f>
        <v>489400</v>
      </c>
      <c r="F105" s="57">
        <f t="shared" si="3"/>
        <v>112935</v>
      </c>
      <c r="G105" s="57">
        <f>G106</f>
        <v>602335</v>
      </c>
      <c r="H105" s="100">
        <f>G105/E105*100</f>
        <v>123.07621577441765</v>
      </c>
    </row>
    <row r="106" spans="1:8" x14ac:dyDescent="0.25">
      <c r="A106" s="61" t="s">
        <v>64</v>
      </c>
      <c r="B106" s="96"/>
      <c r="C106" s="96"/>
      <c r="D106" s="43" t="s">
        <v>65</v>
      </c>
      <c r="E106" s="101">
        <v>489400</v>
      </c>
      <c r="F106" s="101">
        <f t="shared" si="3"/>
        <v>112935</v>
      </c>
      <c r="G106" s="101">
        <v>602335</v>
      </c>
      <c r="H106" s="102">
        <f>G106/E106*100</f>
        <v>123.07621577441765</v>
      </c>
    </row>
    <row r="107" spans="1:8" x14ac:dyDescent="0.25">
      <c r="A107" s="54">
        <v>3</v>
      </c>
      <c r="B107" s="96"/>
      <c r="C107" s="96"/>
      <c r="D107" s="56" t="s">
        <v>66</v>
      </c>
      <c r="E107" s="57">
        <f>E108</f>
        <v>8000</v>
      </c>
      <c r="F107" s="57">
        <f t="shared" si="3"/>
        <v>4265</v>
      </c>
      <c r="G107" s="57">
        <f>G108+G109</f>
        <v>12265</v>
      </c>
      <c r="H107" s="100">
        <f>G107/E107*100</f>
        <v>153.3125</v>
      </c>
    </row>
    <row r="108" spans="1:8" ht="30" x14ac:dyDescent="0.25">
      <c r="A108" s="61" t="s">
        <v>67</v>
      </c>
      <c r="B108" s="96"/>
      <c r="C108" s="96"/>
      <c r="D108" s="43" t="s">
        <v>87</v>
      </c>
      <c r="E108" s="101">
        <v>8000</v>
      </c>
      <c r="F108" s="57">
        <f t="shared" si="3"/>
        <v>0</v>
      </c>
      <c r="G108" s="101">
        <v>8000</v>
      </c>
      <c r="H108" s="100">
        <f>G108/E108*100</f>
        <v>100</v>
      </c>
    </row>
    <row r="109" spans="1:8" ht="30" x14ac:dyDescent="0.25">
      <c r="A109" s="61" t="s">
        <v>69</v>
      </c>
      <c r="B109" s="96"/>
      <c r="C109" s="96"/>
      <c r="D109" s="43" t="s">
        <v>88</v>
      </c>
      <c r="E109" s="101">
        <v>0</v>
      </c>
      <c r="F109" s="57">
        <f t="shared" si="3"/>
        <v>4265</v>
      </c>
      <c r="G109" s="101">
        <v>4265</v>
      </c>
      <c r="H109" s="100"/>
    </row>
    <row r="110" spans="1:8" x14ac:dyDescent="0.25">
      <c r="A110" s="54">
        <v>4</v>
      </c>
      <c r="B110" s="96"/>
      <c r="C110" s="96"/>
      <c r="D110" s="56" t="s">
        <v>89</v>
      </c>
      <c r="E110" s="57">
        <f>E111</f>
        <v>13600</v>
      </c>
      <c r="F110" s="57">
        <f t="shared" si="3"/>
        <v>8780</v>
      </c>
      <c r="G110" s="57">
        <f>G111+G112</f>
        <v>22380</v>
      </c>
      <c r="H110" s="100"/>
    </row>
    <row r="111" spans="1:8" x14ac:dyDescent="0.25">
      <c r="A111" s="61" t="s">
        <v>73</v>
      </c>
      <c r="B111" s="96"/>
      <c r="C111" s="96"/>
      <c r="D111" s="43" t="s">
        <v>72</v>
      </c>
      <c r="E111" s="101">
        <v>13600</v>
      </c>
      <c r="F111" s="57">
        <f t="shared" si="3"/>
        <v>3400</v>
      </c>
      <c r="G111" s="101">
        <v>17000</v>
      </c>
      <c r="H111" s="100"/>
    </row>
    <row r="112" spans="1:8" ht="30" x14ac:dyDescent="0.25">
      <c r="A112" s="61" t="s">
        <v>75</v>
      </c>
      <c r="B112" s="96"/>
      <c r="C112" s="96"/>
      <c r="D112" s="43" t="s">
        <v>88</v>
      </c>
      <c r="E112" s="101">
        <v>0</v>
      </c>
      <c r="F112" s="57">
        <f t="shared" si="3"/>
        <v>5380</v>
      </c>
      <c r="G112" s="101">
        <v>5380</v>
      </c>
      <c r="H112" s="100"/>
    </row>
    <row r="113" spans="1:9" x14ac:dyDescent="0.25">
      <c r="A113" s="54">
        <v>5</v>
      </c>
      <c r="B113" s="96"/>
      <c r="C113" s="96"/>
      <c r="D113" s="56" t="s">
        <v>76</v>
      </c>
      <c r="E113" s="57">
        <f>E114+E115+E116+E117</f>
        <v>56000</v>
      </c>
      <c r="F113" s="57">
        <f t="shared" si="3"/>
        <v>64637</v>
      </c>
      <c r="G113" s="57">
        <f>G114+G115+G116+G117</f>
        <v>120637</v>
      </c>
      <c r="H113" s="100"/>
    </row>
    <row r="114" spans="1:9" x14ac:dyDescent="0.25">
      <c r="A114" s="59" t="s">
        <v>77</v>
      </c>
      <c r="B114" s="96"/>
      <c r="C114" s="96"/>
      <c r="D114" s="107" t="s">
        <v>90</v>
      </c>
      <c r="E114" s="44"/>
      <c r="F114" s="57">
        <f t="shared" si="3"/>
        <v>0</v>
      </c>
      <c r="G114" s="106">
        <v>0</v>
      </c>
      <c r="H114" s="100"/>
      <c r="I114" s="116"/>
    </row>
    <row r="115" spans="1:9" x14ac:dyDescent="0.25">
      <c r="A115" s="61" t="s">
        <v>79</v>
      </c>
      <c r="B115" s="96"/>
      <c r="C115" s="96"/>
      <c r="D115" s="107" t="s">
        <v>91</v>
      </c>
      <c r="E115" s="44">
        <v>26000</v>
      </c>
      <c r="F115" s="57">
        <f t="shared" si="3"/>
        <v>-400</v>
      </c>
      <c r="G115" s="44">
        <v>25600</v>
      </c>
      <c r="H115" s="100"/>
      <c r="I115" s="116"/>
    </row>
    <row r="116" spans="1:9" x14ac:dyDescent="0.25">
      <c r="A116" s="61" t="s">
        <v>81</v>
      </c>
      <c r="B116" s="96"/>
      <c r="C116" s="96"/>
      <c r="D116" s="107" t="s">
        <v>92</v>
      </c>
      <c r="E116" s="44">
        <v>30000</v>
      </c>
      <c r="F116" s="57">
        <f t="shared" si="3"/>
        <v>63037</v>
      </c>
      <c r="G116" s="44">
        <v>93037</v>
      </c>
      <c r="H116" s="100"/>
      <c r="I116" s="116"/>
    </row>
    <row r="117" spans="1:9" x14ac:dyDescent="0.25">
      <c r="A117" s="59" t="s">
        <v>81</v>
      </c>
      <c r="B117" s="96"/>
      <c r="C117" s="96"/>
      <c r="D117" s="107" t="s">
        <v>93</v>
      </c>
      <c r="E117" s="44">
        <v>0</v>
      </c>
      <c r="F117" s="57">
        <f t="shared" si="3"/>
        <v>2000</v>
      </c>
      <c r="G117" s="106">
        <v>2000</v>
      </c>
      <c r="H117" s="100"/>
    </row>
    <row r="118" spans="1:9" x14ac:dyDescent="0.25">
      <c r="A118" s="54">
        <v>6</v>
      </c>
      <c r="B118" s="38"/>
      <c r="C118" s="38"/>
      <c r="D118" s="108" t="s">
        <v>83</v>
      </c>
      <c r="E118" s="109">
        <v>0</v>
      </c>
      <c r="F118" s="57">
        <f t="shared" si="3"/>
        <v>0</v>
      </c>
      <c r="G118" s="109">
        <f>G119</f>
        <v>0</v>
      </c>
      <c r="H118" s="100"/>
    </row>
    <row r="119" spans="1:9" x14ac:dyDescent="0.25">
      <c r="A119" s="61" t="s">
        <v>84</v>
      </c>
      <c r="B119" s="96"/>
      <c r="C119" s="96"/>
      <c r="D119" s="107" t="s">
        <v>85</v>
      </c>
      <c r="E119" s="44">
        <v>0</v>
      </c>
      <c r="F119" s="57">
        <f t="shared" si="3"/>
        <v>0</v>
      </c>
      <c r="G119" s="44"/>
      <c r="H119" s="100"/>
    </row>
    <row r="120" spans="1:9" x14ac:dyDescent="0.25">
      <c r="A120" s="110" t="s">
        <v>57</v>
      </c>
      <c r="B120" s="96"/>
      <c r="C120" s="96"/>
      <c r="D120" s="110"/>
      <c r="E120" s="117">
        <f>E105+E107+E110+E113+E118</f>
        <v>567000</v>
      </c>
      <c r="F120" s="113">
        <f t="shared" si="3"/>
        <v>190617</v>
      </c>
      <c r="G120" s="112">
        <f>G105+G107+G110+G113</f>
        <v>757617</v>
      </c>
      <c r="H120" s="114">
        <f>G120/E120*100</f>
        <v>133.61851851851853</v>
      </c>
    </row>
    <row r="124" spans="1:9" x14ac:dyDescent="0.25">
      <c r="A124" s="116"/>
      <c r="B124" s="116"/>
      <c r="C124" s="116"/>
      <c r="D124" s="116"/>
      <c r="E124" s="116"/>
      <c r="F124" s="116"/>
      <c r="G124" s="116"/>
      <c r="H124" s="116"/>
    </row>
    <row r="125" spans="1:9" x14ac:dyDescent="0.25">
      <c r="A125" s="118"/>
      <c r="B125" s="118"/>
      <c r="C125" s="118"/>
      <c r="D125" s="118" t="s">
        <v>94</v>
      </c>
      <c r="E125" s="116"/>
      <c r="F125" s="116"/>
      <c r="G125" s="116"/>
      <c r="H125" s="116"/>
    </row>
    <row r="126" spans="1:9" x14ac:dyDescent="0.25">
      <c r="A126" s="116"/>
      <c r="B126" s="116"/>
      <c r="C126" s="116"/>
      <c r="D126" s="116"/>
      <c r="E126" s="116"/>
      <c r="F126" s="116"/>
      <c r="G126" s="116"/>
      <c r="H126" s="116"/>
    </row>
    <row r="127" spans="1:9" ht="45" x14ac:dyDescent="0.25">
      <c r="A127" s="119" t="s">
        <v>95</v>
      </c>
      <c r="B127" s="120"/>
      <c r="C127" s="120"/>
      <c r="D127" s="121" t="s">
        <v>96</v>
      </c>
      <c r="E127" s="21" t="s">
        <v>7</v>
      </c>
      <c r="F127" s="21" t="s">
        <v>8</v>
      </c>
      <c r="G127" s="21" t="s">
        <v>9</v>
      </c>
      <c r="H127" s="21" t="s">
        <v>10</v>
      </c>
    </row>
    <row r="128" spans="1:9" x14ac:dyDescent="0.25">
      <c r="A128" s="6">
        <v>1</v>
      </c>
      <c r="B128" s="6"/>
      <c r="C128" s="120"/>
      <c r="D128" s="120">
        <v>2</v>
      </c>
      <c r="E128" s="122">
        <v>3</v>
      </c>
      <c r="F128" s="122">
        <v>4</v>
      </c>
      <c r="G128" s="122">
        <v>5</v>
      </c>
      <c r="H128" s="122" t="s">
        <v>38</v>
      </c>
    </row>
    <row r="129" spans="1:8" x14ac:dyDescent="0.25">
      <c r="A129" s="123" t="s">
        <v>97</v>
      </c>
      <c r="B129" s="120"/>
      <c r="C129" s="120"/>
      <c r="D129" s="124" t="s">
        <v>98</v>
      </c>
      <c r="E129" s="125">
        <f>E130</f>
        <v>567000</v>
      </c>
      <c r="F129" s="126">
        <f>G129-E129</f>
        <v>188617</v>
      </c>
      <c r="G129" s="125">
        <f>G130</f>
        <v>755617</v>
      </c>
      <c r="H129" s="125">
        <f>G129/E129*100</f>
        <v>133.26578483245152</v>
      </c>
    </row>
    <row r="130" spans="1:8" x14ac:dyDescent="0.25">
      <c r="A130" s="127" t="s">
        <v>99</v>
      </c>
      <c r="B130" s="120"/>
      <c r="C130" s="120"/>
      <c r="D130" s="128" t="s">
        <v>100</v>
      </c>
      <c r="E130" s="117">
        <v>567000</v>
      </c>
      <c r="F130" s="113">
        <f>G130-E130</f>
        <v>188617</v>
      </c>
      <c r="G130" s="129">
        <v>755617</v>
      </c>
      <c r="H130" s="130">
        <f>G130/E130*100</f>
        <v>133.26578483245152</v>
      </c>
    </row>
    <row r="139" spans="1:8" s="55" customFormat="1" x14ac:dyDescent="0.25"/>
    <row r="143" spans="1:8" ht="15.75" x14ac:dyDescent="0.25">
      <c r="B143" s="131"/>
      <c r="C143" s="131"/>
      <c r="D143" s="131" t="s">
        <v>101</v>
      </c>
      <c r="E143" s="131"/>
      <c r="F143" s="131"/>
      <c r="G143" s="131"/>
      <c r="H143" s="131"/>
    </row>
    <row r="144" spans="1:8" ht="30" x14ac:dyDescent="0.25">
      <c r="A144" s="132"/>
      <c r="B144" s="116"/>
      <c r="C144" s="116"/>
      <c r="D144" s="132"/>
      <c r="E144" s="133" t="s">
        <v>7</v>
      </c>
      <c r="F144" s="133" t="s">
        <v>8</v>
      </c>
      <c r="G144" s="133" t="s">
        <v>9</v>
      </c>
      <c r="H144" s="133" t="s">
        <v>10</v>
      </c>
    </row>
    <row r="145" spans="1:8" x14ac:dyDescent="0.25">
      <c r="A145" s="134">
        <v>1</v>
      </c>
      <c r="B145" s="135"/>
      <c r="C145" s="135"/>
      <c r="D145" s="134">
        <v>2</v>
      </c>
      <c r="E145" s="136">
        <v>3</v>
      </c>
      <c r="F145" s="136">
        <v>4</v>
      </c>
      <c r="G145" s="136">
        <v>5</v>
      </c>
      <c r="H145" s="137" t="s">
        <v>38</v>
      </c>
    </row>
    <row r="146" spans="1:8" s="55" customFormat="1" ht="27.75" customHeight="1" x14ac:dyDescent="0.25">
      <c r="A146" s="138"/>
      <c r="B146" s="139"/>
      <c r="C146" s="139"/>
      <c r="D146" s="140" t="s">
        <v>102</v>
      </c>
      <c r="E146" s="141">
        <f>E147+E185+E190+E194+E198</f>
        <v>567000</v>
      </c>
      <c r="F146" s="141">
        <f t="shared" ref="F146:F164" si="4">G146-E146</f>
        <v>188617</v>
      </c>
      <c r="G146" s="141">
        <f>G147+G185+G190+G198</f>
        <v>755617</v>
      </c>
      <c r="H146" s="142">
        <f t="shared" ref="H146:H152" si="5">G146/E146*100</f>
        <v>133.26578483245152</v>
      </c>
    </row>
    <row r="147" spans="1:8" ht="30" x14ac:dyDescent="0.25">
      <c r="A147" s="138"/>
      <c r="B147" s="139"/>
      <c r="C147" s="139"/>
      <c r="D147" s="140" t="s">
        <v>103</v>
      </c>
      <c r="E147" s="141">
        <f>E149+E158+E168+E177+E180</f>
        <v>542450</v>
      </c>
      <c r="F147" s="141">
        <f t="shared" si="4"/>
        <v>183367</v>
      </c>
      <c r="G147" s="141">
        <f>G148</f>
        <v>725817</v>
      </c>
      <c r="H147" s="142">
        <f t="shared" si="5"/>
        <v>133.80348419209142</v>
      </c>
    </row>
    <row r="148" spans="1:8" ht="30" x14ac:dyDescent="0.25">
      <c r="A148" s="143"/>
      <c r="B148" s="139"/>
      <c r="C148" s="139"/>
      <c r="D148" s="140" t="s">
        <v>104</v>
      </c>
      <c r="E148" s="141">
        <f>E149+E158+E168+E177+E180</f>
        <v>542450</v>
      </c>
      <c r="F148" s="141">
        <f t="shared" si="4"/>
        <v>183367</v>
      </c>
      <c r="G148" s="141">
        <f>G149+G158+G162+G168+G177+G180+G174</f>
        <v>725817</v>
      </c>
      <c r="H148" s="142">
        <f t="shared" si="5"/>
        <v>133.80348419209142</v>
      </c>
    </row>
    <row r="149" spans="1:8" x14ac:dyDescent="0.25">
      <c r="A149" s="144" t="s">
        <v>64</v>
      </c>
      <c r="B149" s="145"/>
      <c r="C149" s="145"/>
      <c r="D149" s="146" t="s">
        <v>105</v>
      </c>
      <c r="E149" s="147">
        <f>E150+E154</f>
        <v>464850</v>
      </c>
      <c r="F149" s="147">
        <f t="shared" si="4"/>
        <v>107685</v>
      </c>
      <c r="G149" s="147">
        <f>G150+G154</f>
        <v>572535</v>
      </c>
      <c r="H149" s="148">
        <f t="shared" si="5"/>
        <v>123.16553727008713</v>
      </c>
    </row>
    <row r="150" spans="1:8" x14ac:dyDescent="0.25">
      <c r="A150" s="149">
        <v>3</v>
      </c>
      <c r="B150" s="116"/>
      <c r="C150" s="116"/>
      <c r="D150" s="149" t="s">
        <v>15</v>
      </c>
      <c r="E150" s="150">
        <f>E151+E152+E153</f>
        <v>418850</v>
      </c>
      <c r="F150" s="150">
        <f t="shared" si="4"/>
        <v>132835</v>
      </c>
      <c r="G150" s="150">
        <f>G151+G152+G153</f>
        <v>551685</v>
      </c>
      <c r="H150" s="151">
        <f t="shared" si="5"/>
        <v>131.71421750029845</v>
      </c>
    </row>
    <row r="151" spans="1:8" x14ac:dyDescent="0.25">
      <c r="A151" s="152">
        <v>31</v>
      </c>
      <c r="D151" s="153" t="s">
        <v>106</v>
      </c>
      <c r="E151" s="154">
        <v>359000</v>
      </c>
      <c r="F151" s="150">
        <f t="shared" si="4"/>
        <v>86590</v>
      </c>
      <c r="G151" s="155">
        <v>445590</v>
      </c>
      <c r="H151" s="151">
        <f t="shared" si="5"/>
        <v>124.11977715877438</v>
      </c>
    </row>
    <row r="152" spans="1:8" x14ac:dyDescent="0.25">
      <c r="A152" s="153">
        <v>32</v>
      </c>
      <c r="D152" s="156" t="s">
        <v>107</v>
      </c>
      <c r="E152" s="157">
        <v>59850</v>
      </c>
      <c r="F152" s="150">
        <f t="shared" si="4"/>
        <v>46245</v>
      </c>
      <c r="G152" s="155">
        <v>106095</v>
      </c>
      <c r="H152" s="151">
        <f t="shared" si="5"/>
        <v>177.26817042606515</v>
      </c>
    </row>
    <row r="153" spans="1:8" x14ac:dyDescent="0.25">
      <c r="A153" s="153">
        <v>34</v>
      </c>
      <c r="D153" s="156" t="s">
        <v>108</v>
      </c>
      <c r="E153" s="155">
        <v>0</v>
      </c>
      <c r="F153" s="150">
        <f t="shared" si="4"/>
        <v>0</v>
      </c>
      <c r="G153" s="157">
        <v>0</v>
      </c>
      <c r="H153" s="151"/>
    </row>
    <row r="154" spans="1:8" s="33" customFormat="1" x14ac:dyDescent="0.25">
      <c r="A154" s="158">
        <v>4</v>
      </c>
      <c r="B154" s="118"/>
      <c r="C154" s="118"/>
      <c r="D154" s="159" t="s">
        <v>109</v>
      </c>
      <c r="E154" s="160">
        <f>E155+E156+E157</f>
        <v>46000</v>
      </c>
      <c r="F154" s="150">
        <f t="shared" si="4"/>
        <v>-25150</v>
      </c>
      <c r="G154" s="161">
        <f>G155+G156</f>
        <v>20850</v>
      </c>
      <c r="H154" s="151">
        <f>G154/E154*100</f>
        <v>45.326086956521735</v>
      </c>
    </row>
    <row r="155" spans="1:8" s="165" customFormat="1" ht="30" x14ac:dyDescent="0.25">
      <c r="A155" s="152">
        <v>41</v>
      </c>
      <c r="B155"/>
      <c r="C155"/>
      <c r="D155" s="162" t="s">
        <v>110</v>
      </c>
      <c r="E155" s="163">
        <v>0</v>
      </c>
      <c r="F155" s="164">
        <f t="shared" si="4"/>
        <v>3750</v>
      </c>
      <c r="G155" s="163">
        <v>3750</v>
      </c>
      <c r="H155" s="109"/>
    </row>
    <row r="156" spans="1:8" s="165" customFormat="1" ht="14.25" customHeight="1" x14ac:dyDescent="0.25">
      <c r="A156" s="153">
        <v>42</v>
      </c>
      <c r="B156" s="55"/>
      <c r="C156" s="55"/>
      <c r="D156" s="156" t="s">
        <v>111</v>
      </c>
      <c r="E156" s="155">
        <v>28000</v>
      </c>
      <c r="F156" s="150">
        <f t="shared" si="4"/>
        <v>-10900</v>
      </c>
      <c r="G156" s="155">
        <v>17100</v>
      </c>
      <c r="H156" s="109">
        <f>G156/E156*100</f>
        <v>61.071428571428577</v>
      </c>
    </row>
    <row r="157" spans="1:8" s="165" customFormat="1" ht="14.25" customHeight="1" x14ac:dyDescent="0.25">
      <c r="A157" s="153">
        <v>45</v>
      </c>
      <c r="B157" s="55"/>
      <c r="C157" s="55"/>
      <c r="D157" s="156" t="s">
        <v>112</v>
      </c>
      <c r="E157" s="155">
        <v>18000</v>
      </c>
      <c r="F157" s="150">
        <f t="shared" si="4"/>
        <v>-18000</v>
      </c>
      <c r="G157" s="155">
        <v>0</v>
      </c>
      <c r="H157" s="109"/>
    </row>
    <row r="158" spans="1:8" x14ac:dyDescent="0.25">
      <c r="A158" s="166" t="s">
        <v>67</v>
      </c>
      <c r="B158" s="116"/>
      <c r="C158" s="116"/>
      <c r="D158" s="146" t="s">
        <v>68</v>
      </c>
      <c r="E158" s="147">
        <f>E161</f>
        <v>8000</v>
      </c>
      <c r="F158" s="147">
        <f t="shared" si="4"/>
        <v>0</v>
      </c>
      <c r="G158" s="147">
        <f>G159</f>
        <v>8000</v>
      </c>
      <c r="H158" s="148">
        <f>G158/E158*100</f>
        <v>100</v>
      </c>
    </row>
    <row r="159" spans="1:8" s="165" customFormat="1" x14ac:dyDescent="0.25">
      <c r="A159" s="149">
        <v>3</v>
      </c>
      <c r="B159" s="135"/>
      <c r="C159" s="135"/>
      <c r="D159" s="167" t="s">
        <v>15</v>
      </c>
      <c r="E159" s="150">
        <f>E161</f>
        <v>8000</v>
      </c>
      <c r="F159" s="150">
        <f t="shared" si="4"/>
        <v>0</v>
      </c>
      <c r="G159" s="150">
        <f>G160+G161</f>
        <v>8000</v>
      </c>
      <c r="H159" s="151">
        <f>G159/E159*100</f>
        <v>100</v>
      </c>
    </row>
    <row r="160" spans="1:8" s="165" customFormat="1" x14ac:dyDescent="0.25">
      <c r="A160" s="168">
        <v>31</v>
      </c>
      <c r="B160" s="55"/>
      <c r="C160" s="55"/>
      <c r="D160" s="169" t="s">
        <v>106</v>
      </c>
      <c r="E160" s="157">
        <v>0</v>
      </c>
      <c r="F160" s="150">
        <f t="shared" si="4"/>
        <v>0</v>
      </c>
      <c r="G160" s="157">
        <v>0</v>
      </c>
      <c r="H160" s="151"/>
    </row>
    <row r="161" spans="1:8" x14ac:dyDescent="0.25">
      <c r="A161" s="168">
        <v>32</v>
      </c>
      <c r="B161" s="55"/>
      <c r="C161" s="55"/>
      <c r="D161" s="169" t="s">
        <v>15</v>
      </c>
      <c r="E161" s="157">
        <v>8000</v>
      </c>
      <c r="F161" s="150">
        <f t="shared" si="4"/>
        <v>0</v>
      </c>
      <c r="G161" s="157">
        <v>8000</v>
      </c>
      <c r="H161" s="151">
        <f>G161/E161*100</f>
        <v>100</v>
      </c>
    </row>
    <row r="162" spans="1:8" x14ac:dyDescent="0.25">
      <c r="A162" s="170" t="s">
        <v>69</v>
      </c>
      <c r="B162" s="171"/>
      <c r="C162" s="171"/>
      <c r="D162" s="172" t="s">
        <v>113</v>
      </c>
      <c r="E162" s="173">
        <v>0</v>
      </c>
      <c r="F162" s="147">
        <f t="shared" si="4"/>
        <v>4265</v>
      </c>
      <c r="G162" s="173">
        <f>G163+G166</f>
        <v>4265</v>
      </c>
      <c r="H162" s="148"/>
    </row>
    <row r="163" spans="1:8" x14ac:dyDescent="0.25">
      <c r="A163" s="168">
        <v>3</v>
      </c>
      <c r="B163" s="55"/>
      <c r="C163" s="55"/>
      <c r="D163" s="149" t="s">
        <v>15</v>
      </c>
      <c r="E163" s="157">
        <v>0</v>
      </c>
      <c r="F163" s="150">
        <f t="shared" si="4"/>
        <v>4265</v>
      </c>
      <c r="G163" s="157">
        <v>4265</v>
      </c>
      <c r="H163" s="151"/>
    </row>
    <row r="164" spans="1:8" ht="30" customHeight="1" x14ac:dyDescent="0.25">
      <c r="A164" s="168">
        <v>32</v>
      </c>
      <c r="B164" s="55"/>
      <c r="C164" s="55"/>
      <c r="D164" s="153" t="s">
        <v>107</v>
      </c>
      <c r="E164" s="157">
        <v>0</v>
      </c>
      <c r="F164" s="150">
        <f t="shared" si="4"/>
        <v>4240</v>
      </c>
      <c r="G164" s="157">
        <v>4240</v>
      </c>
      <c r="H164" s="151"/>
    </row>
    <row r="165" spans="1:8" ht="17.850000000000001" customHeight="1" x14ac:dyDescent="0.25">
      <c r="A165" s="168">
        <v>34</v>
      </c>
      <c r="B165" s="55"/>
      <c r="C165" s="55"/>
      <c r="D165" s="153" t="s">
        <v>108</v>
      </c>
      <c r="E165" s="157">
        <v>0</v>
      </c>
      <c r="F165" s="150"/>
      <c r="G165" s="157">
        <v>25</v>
      </c>
      <c r="H165" s="151"/>
    </row>
    <row r="166" spans="1:8" s="33" customFormat="1" x14ac:dyDescent="0.25">
      <c r="A166" s="168">
        <v>4</v>
      </c>
      <c r="B166" s="55"/>
      <c r="C166" s="55"/>
      <c r="D166" s="159" t="s">
        <v>109</v>
      </c>
      <c r="E166" s="157">
        <v>0</v>
      </c>
      <c r="F166" s="150">
        <f>G166-E166</f>
        <v>0</v>
      </c>
      <c r="G166" s="157">
        <f>G167</f>
        <v>0</v>
      </c>
      <c r="H166" s="151"/>
    </row>
    <row r="167" spans="1:8" s="165" customFormat="1" ht="30" x14ac:dyDescent="0.25">
      <c r="A167" s="168">
        <v>42</v>
      </c>
      <c r="B167" s="55"/>
      <c r="C167" s="55"/>
      <c r="D167" s="169" t="s">
        <v>111</v>
      </c>
      <c r="E167" s="157">
        <v>0</v>
      </c>
      <c r="F167" s="150">
        <f>G167-E167</f>
        <v>0</v>
      </c>
      <c r="G167" s="157">
        <v>0</v>
      </c>
      <c r="H167" s="151"/>
    </row>
    <row r="168" spans="1:8" s="165" customFormat="1" x14ac:dyDescent="0.25">
      <c r="A168" s="170" t="s">
        <v>73</v>
      </c>
      <c r="B168" s="171"/>
      <c r="C168" s="171"/>
      <c r="D168" s="172" t="s">
        <v>114</v>
      </c>
      <c r="E168" s="173">
        <f>E169+E172</f>
        <v>13600</v>
      </c>
      <c r="F168" s="147">
        <f>G168-E168</f>
        <v>3400</v>
      </c>
      <c r="G168" s="173">
        <f>G169+G172</f>
        <v>17000</v>
      </c>
      <c r="H168" s="148"/>
    </row>
    <row r="169" spans="1:8" s="55" customFormat="1" x14ac:dyDescent="0.25">
      <c r="A169" s="174">
        <v>3</v>
      </c>
      <c r="D169" s="149" t="s">
        <v>15</v>
      </c>
      <c r="E169" s="175">
        <f>E170+E171</f>
        <v>10000</v>
      </c>
      <c r="F169" s="150">
        <f>G169-E169</f>
        <v>5550</v>
      </c>
      <c r="G169" s="175">
        <f>G170+G171</f>
        <v>15550</v>
      </c>
      <c r="H169" s="151"/>
    </row>
    <row r="170" spans="1:8" s="55" customFormat="1" x14ac:dyDescent="0.25">
      <c r="A170" s="168">
        <v>32</v>
      </c>
      <c r="D170" s="153" t="s">
        <v>107</v>
      </c>
      <c r="E170" s="157">
        <v>9650</v>
      </c>
      <c r="F170" s="150">
        <f>G170-E170</f>
        <v>5350</v>
      </c>
      <c r="G170" s="157">
        <v>15000</v>
      </c>
      <c r="H170" s="151"/>
    </row>
    <row r="171" spans="1:8" s="55" customFormat="1" x14ac:dyDescent="0.25">
      <c r="A171" s="168">
        <v>34</v>
      </c>
      <c r="D171" s="153" t="s">
        <v>108</v>
      </c>
      <c r="E171" s="157">
        <v>350</v>
      </c>
      <c r="F171" s="150"/>
      <c r="G171" s="157">
        <v>550</v>
      </c>
      <c r="H171" s="151"/>
    </row>
    <row r="172" spans="1:8" s="55" customFormat="1" x14ac:dyDescent="0.25">
      <c r="A172" s="174">
        <v>4</v>
      </c>
      <c r="B172" s="165"/>
      <c r="C172" s="165"/>
      <c r="D172" s="176" t="s">
        <v>115</v>
      </c>
      <c r="E172" s="175">
        <f>E173</f>
        <v>3600</v>
      </c>
      <c r="F172" s="150"/>
      <c r="G172" s="175">
        <f>G173</f>
        <v>1450</v>
      </c>
      <c r="H172" s="151"/>
    </row>
    <row r="173" spans="1:8" s="55" customFormat="1" x14ac:dyDescent="0.25">
      <c r="A173" s="168">
        <v>42</v>
      </c>
      <c r="D173" s="153" t="s">
        <v>116</v>
      </c>
      <c r="E173" s="157">
        <v>3600</v>
      </c>
      <c r="F173" s="150"/>
      <c r="G173" s="157">
        <v>1450</v>
      </c>
      <c r="H173" s="151"/>
    </row>
    <row r="174" spans="1:8" s="55" customFormat="1" x14ac:dyDescent="0.25">
      <c r="A174" s="170" t="s">
        <v>75</v>
      </c>
      <c r="B174" s="171"/>
      <c r="C174" s="171"/>
      <c r="D174" s="172" t="s">
        <v>113</v>
      </c>
      <c r="E174" s="173">
        <v>0</v>
      </c>
      <c r="F174" s="147">
        <f t="shared" ref="F174:F193" si="6">G174-E174</f>
        <v>5380</v>
      </c>
      <c r="G174" s="173">
        <f>G175</f>
        <v>5380</v>
      </c>
      <c r="H174" s="148"/>
    </row>
    <row r="175" spans="1:8" s="55" customFormat="1" x14ac:dyDescent="0.25">
      <c r="A175" s="168">
        <v>3</v>
      </c>
      <c r="D175" s="149" t="s">
        <v>15</v>
      </c>
      <c r="E175" s="157">
        <v>0</v>
      </c>
      <c r="F175" s="150">
        <f t="shared" si="6"/>
        <v>5380</v>
      </c>
      <c r="G175" s="157">
        <v>5380</v>
      </c>
      <c r="H175" s="151"/>
    </row>
    <row r="176" spans="1:8" s="55" customFormat="1" x14ac:dyDescent="0.25">
      <c r="A176" s="168">
        <v>32</v>
      </c>
      <c r="D176" s="153" t="s">
        <v>107</v>
      </c>
      <c r="E176" s="157">
        <v>0</v>
      </c>
      <c r="F176" s="150">
        <f t="shared" si="6"/>
        <v>5380</v>
      </c>
      <c r="G176" s="157">
        <v>5380</v>
      </c>
      <c r="H176" s="151"/>
    </row>
    <row r="177" spans="1:8" x14ac:dyDescent="0.25">
      <c r="A177" s="144" t="s">
        <v>79</v>
      </c>
      <c r="B177" s="145"/>
      <c r="C177" s="145"/>
      <c r="D177" s="177" t="s">
        <v>117</v>
      </c>
      <c r="E177" s="147">
        <f>E178</f>
        <v>26000</v>
      </c>
      <c r="F177" s="147">
        <f t="shared" si="6"/>
        <v>-400</v>
      </c>
      <c r="G177" s="147">
        <f>G178</f>
        <v>25600</v>
      </c>
      <c r="H177" s="148"/>
    </row>
    <row r="178" spans="1:8" x14ac:dyDescent="0.25">
      <c r="A178" s="149">
        <v>3</v>
      </c>
      <c r="B178" s="116"/>
      <c r="C178" s="116"/>
      <c r="D178" s="149" t="s">
        <v>15</v>
      </c>
      <c r="E178" s="164">
        <f>E179</f>
        <v>26000</v>
      </c>
      <c r="F178" s="150">
        <f t="shared" si="6"/>
        <v>-400</v>
      </c>
      <c r="G178" s="150">
        <f>G179</f>
        <v>25600</v>
      </c>
      <c r="H178" s="151"/>
    </row>
    <row r="179" spans="1:8" x14ac:dyDescent="0.25">
      <c r="A179" s="152">
        <v>32</v>
      </c>
      <c r="D179" s="153" t="s">
        <v>107</v>
      </c>
      <c r="E179" s="155">
        <v>26000</v>
      </c>
      <c r="F179" s="150">
        <f t="shared" si="6"/>
        <v>-400</v>
      </c>
      <c r="G179" s="157">
        <v>25600</v>
      </c>
      <c r="H179" s="151"/>
    </row>
    <row r="180" spans="1:8" x14ac:dyDescent="0.25">
      <c r="A180" s="178" t="s">
        <v>81</v>
      </c>
      <c r="B180" s="171"/>
      <c r="C180" s="171"/>
      <c r="D180" s="178" t="s">
        <v>118</v>
      </c>
      <c r="E180" s="179">
        <f>E181</f>
        <v>30000</v>
      </c>
      <c r="F180" s="147">
        <f t="shared" si="6"/>
        <v>63037</v>
      </c>
      <c r="G180" s="173">
        <f>G181+G183</f>
        <v>93037</v>
      </c>
      <c r="H180" s="148"/>
    </row>
    <row r="181" spans="1:8" x14ac:dyDescent="0.25">
      <c r="A181" s="176">
        <v>3</v>
      </c>
      <c r="B181" s="165"/>
      <c r="C181" s="165"/>
      <c r="D181" s="149" t="s">
        <v>15</v>
      </c>
      <c r="E181" s="180">
        <f>E182</f>
        <v>30000</v>
      </c>
      <c r="F181" s="150">
        <f t="shared" si="6"/>
        <v>23499</v>
      </c>
      <c r="G181" s="175">
        <f>G182</f>
        <v>53499</v>
      </c>
      <c r="H181" s="151"/>
    </row>
    <row r="182" spans="1:8" x14ac:dyDescent="0.25">
      <c r="A182" s="152">
        <v>32</v>
      </c>
      <c r="D182" s="153" t="s">
        <v>107</v>
      </c>
      <c r="E182" s="155">
        <v>30000</v>
      </c>
      <c r="F182" s="150">
        <f t="shared" si="6"/>
        <v>23499</v>
      </c>
      <c r="G182" s="157">
        <v>53499</v>
      </c>
      <c r="H182" s="151"/>
    </row>
    <row r="183" spans="1:8" x14ac:dyDescent="0.25">
      <c r="A183" s="174">
        <v>4</v>
      </c>
      <c r="B183" s="55"/>
      <c r="C183" s="55"/>
      <c r="D183" s="159" t="s">
        <v>109</v>
      </c>
      <c r="E183" s="175">
        <v>0</v>
      </c>
      <c r="F183" s="150">
        <f t="shared" si="6"/>
        <v>39538</v>
      </c>
      <c r="G183" s="175">
        <f>G184</f>
        <v>39538</v>
      </c>
      <c r="H183" s="151"/>
    </row>
    <row r="184" spans="1:8" ht="30" x14ac:dyDescent="0.25">
      <c r="A184" s="168">
        <v>42</v>
      </c>
      <c r="B184" s="55"/>
      <c r="C184" s="55"/>
      <c r="D184" s="169" t="s">
        <v>111</v>
      </c>
      <c r="E184" s="157">
        <v>0</v>
      </c>
      <c r="F184" s="150">
        <f t="shared" si="6"/>
        <v>39538</v>
      </c>
      <c r="G184" s="157">
        <v>39538</v>
      </c>
      <c r="H184" s="151"/>
    </row>
    <row r="185" spans="1:8" ht="18.75" customHeight="1" x14ac:dyDescent="0.25">
      <c r="A185" s="181"/>
      <c r="B185" s="182"/>
      <c r="C185" s="182"/>
      <c r="D185" s="183" t="s">
        <v>119</v>
      </c>
      <c r="E185" s="184">
        <f>E186</f>
        <v>10050</v>
      </c>
      <c r="F185" s="185">
        <f t="shared" si="6"/>
        <v>800</v>
      </c>
      <c r="G185" s="186">
        <f>G186</f>
        <v>10850</v>
      </c>
      <c r="H185" s="187">
        <f t="shared" ref="H185:H190" si="7">G185/E185*100</f>
        <v>107.96019900497514</v>
      </c>
    </row>
    <row r="186" spans="1:8" ht="18.75" customHeight="1" x14ac:dyDescent="0.25">
      <c r="A186" s="188"/>
      <c r="B186" s="116"/>
      <c r="C186" s="116"/>
      <c r="D186" s="189" t="s">
        <v>120</v>
      </c>
      <c r="E186" s="185">
        <f>E187</f>
        <v>10050</v>
      </c>
      <c r="F186" s="185">
        <f t="shared" si="6"/>
        <v>800</v>
      </c>
      <c r="G186" s="185">
        <f>G187</f>
        <v>10850</v>
      </c>
      <c r="H186" s="190">
        <f t="shared" si="7"/>
        <v>107.96019900497514</v>
      </c>
    </row>
    <row r="187" spans="1:8" x14ac:dyDescent="0.25">
      <c r="A187" s="166" t="s">
        <v>64</v>
      </c>
      <c r="B187" s="116"/>
      <c r="C187" s="116"/>
      <c r="D187" s="146" t="s">
        <v>121</v>
      </c>
      <c r="E187" s="147">
        <f>E188</f>
        <v>10050</v>
      </c>
      <c r="F187" s="147">
        <f t="shared" si="6"/>
        <v>800</v>
      </c>
      <c r="G187" s="147">
        <f>G188</f>
        <v>10850</v>
      </c>
      <c r="H187" s="148">
        <f t="shared" si="7"/>
        <v>107.96019900497514</v>
      </c>
    </row>
    <row r="188" spans="1:8" x14ac:dyDescent="0.25">
      <c r="A188" s="191">
        <v>3</v>
      </c>
      <c r="B188" s="116"/>
      <c r="C188" s="116"/>
      <c r="D188" s="192" t="s">
        <v>15</v>
      </c>
      <c r="E188" s="164">
        <f>E189</f>
        <v>10050</v>
      </c>
      <c r="F188" s="150">
        <f t="shared" si="6"/>
        <v>800</v>
      </c>
      <c r="G188" s="150">
        <f>G189</f>
        <v>10850</v>
      </c>
      <c r="H188" s="151">
        <f t="shared" si="7"/>
        <v>107.96019900497514</v>
      </c>
    </row>
    <row r="189" spans="1:8" x14ac:dyDescent="0.25">
      <c r="A189" s="153">
        <v>32</v>
      </c>
      <c r="D189" s="156" t="s">
        <v>107</v>
      </c>
      <c r="E189" s="155">
        <v>10050</v>
      </c>
      <c r="F189" s="150">
        <f t="shared" si="6"/>
        <v>800</v>
      </c>
      <c r="G189" s="157">
        <v>10850</v>
      </c>
      <c r="H189" s="151">
        <f t="shared" si="7"/>
        <v>107.96019900497514</v>
      </c>
    </row>
    <row r="190" spans="1:8" ht="45" x14ac:dyDescent="0.25">
      <c r="A190" s="193"/>
      <c r="B190" s="194"/>
      <c r="C190" s="194"/>
      <c r="D190" s="195" t="s">
        <v>122</v>
      </c>
      <c r="E190" s="196">
        <f>E191</f>
        <v>2500</v>
      </c>
      <c r="F190" s="197">
        <f t="shared" si="6"/>
        <v>500</v>
      </c>
      <c r="G190" s="198">
        <f>G191+G194</f>
        <v>3000</v>
      </c>
      <c r="H190" s="199">
        <f t="shared" si="7"/>
        <v>120</v>
      </c>
    </row>
    <row r="191" spans="1:8" ht="31.5" customHeight="1" x14ac:dyDescent="0.25">
      <c r="A191" s="178" t="s">
        <v>64</v>
      </c>
      <c r="B191" s="171"/>
      <c r="C191" s="171"/>
      <c r="D191" s="200" t="s">
        <v>123</v>
      </c>
      <c r="E191" s="179">
        <f>E192</f>
        <v>2500</v>
      </c>
      <c r="F191" s="147">
        <f t="shared" si="6"/>
        <v>-2500</v>
      </c>
      <c r="G191" s="173">
        <v>0</v>
      </c>
      <c r="H191" s="148"/>
    </row>
    <row r="192" spans="1:8" x14ac:dyDescent="0.25">
      <c r="A192" s="176">
        <v>3</v>
      </c>
      <c r="B192" s="165"/>
      <c r="C192" s="165"/>
      <c r="D192" s="201" t="s">
        <v>15</v>
      </c>
      <c r="E192" s="180">
        <f>E193</f>
        <v>2500</v>
      </c>
      <c r="F192" s="150">
        <f t="shared" si="6"/>
        <v>-2500</v>
      </c>
      <c r="G192" s="175">
        <v>0</v>
      </c>
      <c r="H192" s="151"/>
    </row>
    <row r="193" spans="1:8" x14ac:dyDescent="0.25">
      <c r="A193" s="202">
        <v>32</v>
      </c>
      <c r="B193" s="135"/>
      <c r="C193" s="135"/>
      <c r="D193" s="89" t="s">
        <v>107</v>
      </c>
      <c r="E193" s="203">
        <v>2500</v>
      </c>
      <c r="F193" s="150">
        <f t="shared" si="6"/>
        <v>-2500</v>
      </c>
      <c r="G193" s="204">
        <v>0</v>
      </c>
      <c r="H193" s="151"/>
    </row>
    <row r="194" spans="1:8" x14ac:dyDescent="0.25">
      <c r="A194" s="181"/>
      <c r="B194" s="182"/>
      <c r="C194" s="182"/>
      <c r="D194" s="183" t="s">
        <v>124</v>
      </c>
      <c r="E194" s="205">
        <f t="shared" ref="E194:G196" si="8">E195</f>
        <v>0</v>
      </c>
      <c r="F194" s="185">
        <f t="shared" si="8"/>
        <v>3000</v>
      </c>
      <c r="G194" s="186">
        <f t="shared" si="8"/>
        <v>3000</v>
      </c>
      <c r="H194" s="187" t="e">
        <f>G194/E194*100</f>
        <v>#DIV/0!</v>
      </c>
    </row>
    <row r="195" spans="1:8" x14ac:dyDescent="0.25">
      <c r="A195" s="178" t="s">
        <v>64</v>
      </c>
      <c r="B195" s="171"/>
      <c r="C195" s="171"/>
      <c r="D195" s="200" t="s">
        <v>123</v>
      </c>
      <c r="E195" s="206">
        <f t="shared" si="8"/>
        <v>0</v>
      </c>
      <c r="F195" s="207">
        <f t="shared" si="8"/>
        <v>3000</v>
      </c>
      <c r="G195" s="208">
        <f t="shared" si="8"/>
        <v>3000</v>
      </c>
      <c r="H195" s="148"/>
    </row>
    <row r="196" spans="1:8" x14ac:dyDescent="0.25">
      <c r="A196" s="176">
        <v>3</v>
      </c>
      <c r="B196" s="165"/>
      <c r="C196" s="165"/>
      <c r="D196" s="201" t="s">
        <v>15</v>
      </c>
      <c r="E196" s="155">
        <f t="shared" si="8"/>
        <v>0</v>
      </c>
      <c r="F196" s="204">
        <f t="shared" si="8"/>
        <v>3000</v>
      </c>
      <c r="G196" s="157">
        <f t="shared" si="8"/>
        <v>3000</v>
      </c>
      <c r="H196" s="151"/>
    </row>
    <row r="197" spans="1:8" x14ac:dyDescent="0.25">
      <c r="A197" s="202">
        <v>32</v>
      </c>
      <c r="B197" s="135"/>
      <c r="C197" s="135"/>
      <c r="D197" s="89" t="s">
        <v>107</v>
      </c>
      <c r="E197" s="203">
        <v>0</v>
      </c>
      <c r="F197" s="204">
        <f>G197-E197</f>
        <v>3000</v>
      </c>
      <c r="G197" s="204">
        <v>3000</v>
      </c>
      <c r="H197" s="151"/>
    </row>
    <row r="198" spans="1:8" x14ac:dyDescent="0.25">
      <c r="A198" s="181"/>
      <c r="B198" s="182"/>
      <c r="C198" s="182"/>
      <c r="D198" s="183" t="s">
        <v>125</v>
      </c>
      <c r="E198" s="205">
        <f>E199</f>
        <v>12000</v>
      </c>
      <c r="F198" s="185">
        <f>F199</f>
        <v>3950</v>
      </c>
      <c r="G198" s="186">
        <f>G199</f>
        <v>15950</v>
      </c>
      <c r="H198" s="187">
        <f>G198/E198*100</f>
        <v>132.91666666666666</v>
      </c>
    </row>
    <row r="199" spans="1:8" x14ac:dyDescent="0.25">
      <c r="A199" s="166" t="s">
        <v>64</v>
      </c>
      <c r="B199" s="116"/>
      <c r="C199" s="116"/>
      <c r="D199" s="146" t="s">
        <v>121</v>
      </c>
      <c r="E199" s="147">
        <f>E200</f>
        <v>12000</v>
      </c>
      <c r="F199" s="147">
        <f>G199-E199</f>
        <v>3950</v>
      </c>
      <c r="G199" s="147">
        <f>G200</f>
        <v>15950</v>
      </c>
      <c r="H199" s="187">
        <f>G199/E199*100</f>
        <v>132.91666666666666</v>
      </c>
    </row>
    <row r="200" spans="1:8" ht="30" x14ac:dyDescent="0.25">
      <c r="A200" s="191">
        <v>4</v>
      </c>
      <c r="B200" s="116"/>
      <c r="C200" s="116"/>
      <c r="D200" s="192" t="s">
        <v>126</v>
      </c>
      <c r="E200" s="164">
        <f>E201</f>
        <v>12000</v>
      </c>
      <c r="F200" s="150">
        <f>G200-E200</f>
        <v>3950</v>
      </c>
      <c r="G200" s="150">
        <f>G201</f>
        <v>15950</v>
      </c>
      <c r="H200" s="187">
        <f>G200/E200*100</f>
        <v>132.91666666666666</v>
      </c>
    </row>
    <row r="201" spans="1:8" x14ac:dyDescent="0.25">
      <c r="A201" s="153">
        <v>41</v>
      </c>
      <c r="D201" s="156" t="s">
        <v>127</v>
      </c>
      <c r="E201" s="155">
        <v>12000</v>
      </c>
      <c r="F201" s="150">
        <f>G201-E201</f>
        <v>3950</v>
      </c>
      <c r="G201" s="157">
        <v>15950</v>
      </c>
      <c r="H201" s="187">
        <f>G201/E201*100</f>
        <v>132.91666666666666</v>
      </c>
    </row>
    <row r="263" ht="13.5" customHeight="1" x14ac:dyDescent="0.25"/>
  </sheetData>
  <mergeCells count="4">
    <mergeCell ref="E11:F11"/>
    <mergeCell ref="B43:G43"/>
    <mergeCell ref="A89:B89"/>
    <mergeCell ref="A128:B128"/>
  </mergeCells>
  <pageMargins left="0.25" right="0.25" top="0.75" bottom="0.75" header="0.511811023622047" footer="0.511811023622047"/>
  <pageSetup paperSize="9" scale="88" orientation="portrait" horizontalDpi="300" verticalDpi="30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T245"/>
  <sheetViews>
    <sheetView zoomScaleNormal="100" workbookViewId="0">
      <selection activeCell="M14" sqref="M14"/>
    </sheetView>
  </sheetViews>
  <sheetFormatPr defaultColWidth="9.140625" defaultRowHeight="15" x14ac:dyDescent="0.25"/>
  <cols>
    <col min="1" max="1" width="4.42578125" style="209" customWidth="1"/>
    <col min="2" max="2" width="4.85546875" style="210" customWidth="1"/>
    <col min="3" max="3" width="5.140625" style="211" customWidth="1"/>
    <col min="4" max="4" width="26" style="211" customWidth="1"/>
    <col min="5" max="5" width="16.7109375" style="212" customWidth="1"/>
    <col min="6" max="6" width="11.85546875" style="213" customWidth="1"/>
    <col min="7" max="7" width="13.28515625" style="213" customWidth="1"/>
    <col min="8" max="8" width="13.7109375" style="213" customWidth="1"/>
    <col min="9" max="9" width="11.140625" style="213" customWidth="1"/>
    <col min="10" max="16381" width="9.140625" style="211"/>
    <col min="16382" max="16384" width="11.5703125" style="211" customWidth="1"/>
  </cols>
  <sheetData>
    <row r="1" spans="1:23" x14ac:dyDescent="0.25">
      <c r="A1" s="211"/>
      <c r="B1" s="211"/>
      <c r="E1" s="211"/>
      <c r="F1" s="211"/>
      <c r="G1" s="211"/>
      <c r="H1" s="211"/>
      <c r="I1" s="211"/>
    </row>
    <row r="2" spans="1:23" x14ac:dyDescent="0.25">
      <c r="A2" s="211"/>
      <c r="B2" s="211"/>
      <c r="E2" s="211"/>
      <c r="F2" s="211"/>
      <c r="G2" s="211"/>
      <c r="H2" s="211"/>
      <c r="I2" s="211"/>
    </row>
    <row r="3" spans="1:23" x14ac:dyDescent="0.25">
      <c r="A3" s="211"/>
      <c r="B3" s="211"/>
      <c r="E3" s="211"/>
      <c r="F3" s="211"/>
      <c r="G3" s="211"/>
      <c r="H3" s="211"/>
      <c r="I3" s="211"/>
    </row>
    <row r="4" spans="1:23" ht="19.5" customHeight="1" x14ac:dyDescent="0.25">
      <c r="A4" s="211"/>
      <c r="B4" s="211"/>
      <c r="E4" s="211"/>
      <c r="F4" s="211"/>
      <c r="G4" s="211"/>
      <c r="H4" s="211"/>
      <c r="I4" s="211"/>
    </row>
    <row r="5" spans="1:23" ht="41.25" customHeight="1" x14ac:dyDescent="0.25">
      <c r="A5" s="211"/>
      <c r="B5" s="211"/>
      <c r="E5" s="211"/>
      <c r="F5" s="211"/>
      <c r="G5" s="211"/>
      <c r="H5" s="211"/>
      <c r="I5" s="211"/>
    </row>
    <row r="6" spans="1:23" s="214" customFormat="1" ht="54" customHeight="1" x14ac:dyDescent="0.2"/>
    <row r="7" spans="1:23" s="214" customFormat="1" ht="16.5" customHeight="1" x14ac:dyDescent="0.2"/>
    <row r="8" spans="1:23" s="214" customFormat="1" ht="15" customHeight="1" x14ac:dyDescent="0.2"/>
    <row r="9" spans="1:23" s="215" customFormat="1" x14ac:dyDescent="0.25">
      <c r="A9" s="211"/>
      <c r="B9" s="211"/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</row>
    <row r="10" spans="1:23" s="216" customFormat="1" x14ac:dyDescent="0.25">
      <c r="A10" s="211"/>
      <c r="B10" s="211"/>
      <c r="C10" s="211"/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</row>
    <row r="11" spans="1:23" s="215" customFormat="1" x14ac:dyDescent="0.25">
      <c r="A11" s="211"/>
      <c r="B11" s="211"/>
      <c r="C11" s="211"/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</row>
    <row r="12" spans="1:23" s="216" customFormat="1" x14ac:dyDescent="0.25">
      <c r="A12" s="211"/>
      <c r="B12" s="211"/>
      <c r="C12" s="211"/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</row>
    <row r="13" spans="1:23" s="216" customFormat="1" x14ac:dyDescent="0.25">
      <c r="A13" s="211"/>
      <c r="B13" s="211"/>
      <c r="C13" s="211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</row>
    <row r="14" spans="1:23" s="217" customFormat="1" ht="11.25" x14ac:dyDescent="0.2"/>
    <row r="15" spans="1:23" s="216" customFormat="1" x14ac:dyDescent="0.25">
      <c r="A15" s="211"/>
      <c r="B15" s="211"/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</row>
    <row r="16" spans="1:23" s="216" customFormat="1" x14ac:dyDescent="0.25">
      <c r="A16" s="211"/>
      <c r="B16" s="211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</row>
    <row r="17" spans="1:23" s="216" customFormat="1" x14ac:dyDescent="0.25">
      <c r="A17" s="211"/>
      <c r="B17" s="211"/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</row>
    <row r="18" spans="1:23" s="215" customFormat="1" x14ac:dyDescent="0.25">
      <c r="A18" s="211"/>
      <c r="B18" s="211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</row>
    <row r="19" spans="1:23" s="216" customFormat="1" x14ac:dyDescent="0.25">
      <c r="A19" s="211"/>
      <c r="B19" s="211"/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</row>
    <row r="20" spans="1:23" s="216" customFormat="1" x14ac:dyDescent="0.25">
      <c r="A20" s="211"/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</row>
    <row r="21" spans="1:23" s="219" customFormat="1" ht="12.75" x14ac:dyDescent="0.2">
      <c r="A21" s="218"/>
      <c r="B21" s="218"/>
      <c r="C21" s="218"/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</row>
    <row r="22" spans="1:23" s="220" customFormat="1" ht="11.25" x14ac:dyDescent="0.2">
      <c r="A22" s="217"/>
      <c r="B22" s="217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</row>
    <row r="23" spans="1:23" s="216" customFormat="1" ht="21" customHeight="1" x14ac:dyDescent="0.25">
      <c r="A23" s="211"/>
      <c r="B23" s="211"/>
      <c r="C23" s="211"/>
      <c r="D23" s="211"/>
      <c r="E23" s="211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</row>
    <row r="24" spans="1:23" s="216" customFormat="1" x14ac:dyDescent="0.25">
      <c r="A24" s="211"/>
      <c r="B24" s="211"/>
      <c r="C24" s="211"/>
      <c r="D24" s="211"/>
      <c r="E24" s="211"/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</row>
    <row r="25" spans="1:23" s="216" customFormat="1" x14ac:dyDescent="0.25">
      <c r="A25" s="211"/>
      <c r="B25" s="211"/>
      <c r="C25" s="211"/>
      <c r="D25" s="211"/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</row>
    <row r="26" spans="1:23" s="216" customFormat="1" x14ac:dyDescent="0.25">
      <c r="A26" s="211"/>
      <c r="B26" s="211"/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</row>
    <row r="27" spans="1:23" s="216" customFormat="1" x14ac:dyDescent="0.25">
      <c r="A27" s="211"/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</row>
    <row r="28" spans="1:23" s="216" customFormat="1" x14ac:dyDescent="0.25">
      <c r="A28" s="211"/>
      <c r="B28" s="211"/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</row>
    <row r="29" spans="1:23" s="216" customFormat="1" x14ac:dyDescent="0.25">
      <c r="A29" s="211"/>
      <c r="B29" s="211"/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</row>
    <row r="30" spans="1:23" s="221" customFormat="1" x14ac:dyDescent="0.25">
      <c r="A30" s="211"/>
      <c r="B30" s="211"/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</row>
    <row r="31" spans="1:23" s="221" customFormat="1" x14ac:dyDescent="0.25">
      <c r="A31" s="211"/>
      <c r="B31" s="211"/>
      <c r="C31" s="211"/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</row>
    <row r="32" spans="1:23" s="216" customFormat="1" ht="21" customHeight="1" x14ac:dyDescent="0.25">
      <c r="A32" s="211"/>
      <c r="B32" s="211"/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</row>
    <row r="33" spans="1:23" s="216" customFormat="1" ht="21" customHeight="1" x14ac:dyDescent="0.25">
      <c r="A33" s="211"/>
      <c r="B33" s="211"/>
      <c r="C33" s="211"/>
      <c r="D33" s="211"/>
      <c r="E33" s="211"/>
      <c r="F33" s="211"/>
      <c r="G33" s="211"/>
      <c r="H33" s="211"/>
      <c r="I33" s="211"/>
      <c r="J33" s="211"/>
      <c r="K33" s="211"/>
      <c r="L33" s="211"/>
      <c r="M33" s="211"/>
      <c r="N33" s="211"/>
      <c r="O33" s="211"/>
      <c r="P33" s="211"/>
      <c r="Q33" s="211"/>
      <c r="R33" s="211"/>
      <c r="S33" s="211"/>
      <c r="T33" s="211"/>
      <c r="U33" s="211"/>
      <c r="V33" s="211"/>
      <c r="W33" s="211"/>
    </row>
    <row r="34" spans="1:23" s="216" customFormat="1" x14ac:dyDescent="0.25">
      <c r="A34" s="211"/>
      <c r="B34" s="211"/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</row>
    <row r="35" spans="1:23" s="216" customFormat="1" x14ac:dyDescent="0.25">
      <c r="A35" s="211"/>
      <c r="B35" s="211"/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</row>
    <row r="36" spans="1:23" s="216" customFormat="1" x14ac:dyDescent="0.25">
      <c r="A36" s="211"/>
      <c r="B36" s="211"/>
      <c r="C36" s="211"/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</row>
    <row r="37" spans="1:23" s="216" customFormat="1" x14ac:dyDescent="0.25">
      <c r="A37" s="211"/>
      <c r="B37" s="211"/>
      <c r="C37" s="211"/>
      <c r="D37" s="211"/>
      <c r="E37" s="211"/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</row>
    <row r="38" spans="1:23" s="216" customFormat="1" x14ac:dyDescent="0.25">
      <c r="A38" s="211"/>
      <c r="B38" s="211"/>
      <c r="C38" s="211"/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</row>
    <row r="39" spans="1:23" s="222" customFormat="1" ht="12.75" x14ac:dyDescent="0.2">
      <c r="A39" s="214"/>
      <c r="B39" s="214"/>
      <c r="C39" s="214"/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  <c r="V39" s="214"/>
      <c r="W39" s="214"/>
    </row>
    <row r="40" spans="1:23" x14ac:dyDescent="0.25">
      <c r="A40" s="211"/>
      <c r="B40" s="211"/>
      <c r="E40" s="211"/>
      <c r="F40" s="211"/>
      <c r="G40" s="211"/>
      <c r="H40" s="211"/>
      <c r="I40" s="211"/>
    </row>
    <row r="41" spans="1:23" s="216" customFormat="1" x14ac:dyDescent="0.25">
      <c r="A41" s="211"/>
      <c r="B41" s="211"/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</row>
    <row r="42" spans="1:23" s="216" customFormat="1" x14ac:dyDescent="0.25">
      <c r="A42" s="211"/>
      <c r="B42" s="211"/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</row>
    <row r="43" spans="1:23" s="216" customFormat="1" x14ac:dyDescent="0.25">
      <c r="A43" s="211"/>
      <c r="B43" s="211"/>
      <c r="C43" s="211"/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</row>
    <row r="44" spans="1:23" s="216" customFormat="1" x14ac:dyDescent="0.25">
      <c r="A44" s="211"/>
      <c r="B44" s="211"/>
      <c r="C44" s="211"/>
      <c r="D44" s="211"/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</row>
    <row r="45" spans="1:23" s="216" customFormat="1" x14ac:dyDescent="0.25">
      <c r="A45" s="211"/>
      <c r="B45" s="211"/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</row>
    <row r="46" spans="1:23" x14ac:dyDescent="0.25">
      <c r="A46" s="211"/>
      <c r="B46" s="211"/>
      <c r="E46" s="211"/>
      <c r="F46" s="211"/>
      <c r="G46" s="211"/>
      <c r="H46" s="211"/>
      <c r="I46" s="211"/>
    </row>
    <row r="47" spans="1:23" s="216" customFormat="1" x14ac:dyDescent="0.25">
      <c r="A47" s="211"/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</row>
    <row r="48" spans="1:23" s="216" customFormat="1" x14ac:dyDescent="0.25">
      <c r="A48" s="211"/>
      <c r="B48" s="21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</row>
    <row r="49" spans="1:23" s="215" customFormat="1" x14ac:dyDescent="0.25">
      <c r="A49" s="211"/>
      <c r="B49" s="211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</row>
    <row r="50" spans="1:23" s="216" customFormat="1" ht="19.5" customHeight="1" x14ac:dyDescent="0.25">
      <c r="A50" s="211"/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</row>
    <row r="51" spans="1:23" s="216" customFormat="1" x14ac:dyDescent="0.25">
      <c r="A51" s="211"/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</row>
    <row r="52" spans="1:23" s="216" customFormat="1" x14ac:dyDescent="0.25">
      <c r="A52" s="211"/>
      <c r="B52" s="211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1"/>
      <c r="P52" s="211"/>
      <c r="Q52" s="211"/>
      <c r="R52" s="211"/>
      <c r="S52" s="211"/>
      <c r="T52" s="211"/>
      <c r="U52" s="211"/>
      <c r="V52" s="211"/>
      <c r="W52" s="211"/>
    </row>
    <row r="53" spans="1:23" s="216" customFormat="1" x14ac:dyDescent="0.25">
      <c r="A53" s="211"/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1"/>
      <c r="P53" s="211"/>
      <c r="Q53" s="211"/>
      <c r="R53" s="211"/>
      <c r="S53" s="211"/>
      <c r="T53" s="211"/>
      <c r="U53" s="211"/>
      <c r="V53" s="211"/>
      <c r="W53" s="211"/>
    </row>
    <row r="54" spans="1:23" s="223" customFormat="1" ht="12.75" x14ac:dyDescent="0.2"/>
    <row r="55" spans="1:23" s="216" customFormat="1" x14ac:dyDescent="0.25">
      <c r="A55" s="211"/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1"/>
      <c r="U55" s="211"/>
      <c r="V55" s="211"/>
      <c r="W55" s="211"/>
    </row>
    <row r="56" spans="1:23" s="216" customFormat="1" x14ac:dyDescent="0.25">
      <c r="A56" s="211"/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</row>
    <row r="57" spans="1:23" s="216" customFormat="1" x14ac:dyDescent="0.25">
      <c r="A57" s="211"/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</row>
    <row r="58" spans="1:23" s="216" customFormat="1" x14ac:dyDescent="0.25">
      <c r="A58" s="211"/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1"/>
      <c r="P58" s="211"/>
      <c r="Q58" s="211"/>
      <c r="R58" s="211"/>
      <c r="S58" s="211"/>
      <c r="T58" s="211"/>
      <c r="U58" s="211"/>
      <c r="V58" s="211"/>
      <c r="W58" s="211"/>
    </row>
    <row r="59" spans="1:23" s="216" customFormat="1" x14ac:dyDescent="0.25">
      <c r="A59" s="211"/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</row>
    <row r="60" spans="1:23" s="216" customFormat="1" x14ac:dyDescent="0.25">
      <c r="A60" s="211"/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</row>
    <row r="61" spans="1:23" s="217" customFormat="1" ht="11.25" x14ac:dyDescent="0.2"/>
    <row r="62" spans="1:23" s="216" customFormat="1" x14ac:dyDescent="0.25">
      <c r="A62" s="211"/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</row>
    <row r="63" spans="1:23" s="216" customFormat="1" x14ac:dyDescent="0.25">
      <c r="A63" s="211"/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</row>
    <row r="64" spans="1:23" s="216" customFormat="1" x14ac:dyDescent="0.25">
      <c r="A64" s="211"/>
      <c r="B64" s="211"/>
      <c r="C64" s="211"/>
      <c r="D64" s="211"/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</row>
    <row r="65" spans="1:23" s="220" customFormat="1" ht="11.25" x14ac:dyDescent="0.2">
      <c r="A65" s="217"/>
      <c r="B65" s="217"/>
      <c r="C65" s="217"/>
      <c r="D65" s="217"/>
      <c r="E65" s="217"/>
      <c r="F65" s="217"/>
      <c r="G65" s="217"/>
      <c r="H65" s="217"/>
      <c r="I65" s="217"/>
      <c r="J65" s="217"/>
      <c r="K65" s="217"/>
      <c r="L65" s="217"/>
      <c r="M65" s="217"/>
      <c r="N65" s="217"/>
      <c r="O65" s="217"/>
      <c r="P65" s="217"/>
      <c r="Q65" s="217"/>
      <c r="R65" s="217"/>
      <c r="S65" s="217"/>
      <c r="T65" s="217"/>
      <c r="U65" s="217"/>
      <c r="V65" s="217"/>
      <c r="W65" s="217"/>
    </row>
    <row r="66" spans="1:23" s="216" customFormat="1" ht="19.5" customHeight="1" x14ac:dyDescent="0.25">
      <c r="A66" s="211"/>
      <c r="B66" s="211"/>
      <c r="C66" s="211"/>
      <c r="D66" s="211"/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</row>
    <row r="67" spans="1:23" s="216" customFormat="1" x14ac:dyDescent="0.25">
      <c r="A67" s="211"/>
      <c r="B67" s="211"/>
      <c r="C67" s="211"/>
      <c r="D67" s="211"/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11"/>
      <c r="P67" s="211"/>
      <c r="Q67" s="211"/>
      <c r="R67" s="211"/>
      <c r="S67" s="211"/>
      <c r="T67" s="211"/>
      <c r="U67" s="211"/>
      <c r="V67" s="211"/>
      <c r="W67" s="211"/>
    </row>
    <row r="68" spans="1:23" s="216" customFormat="1" x14ac:dyDescent="0.25">
      <c r="A68" s="211"/>
      <c r="B68" s="211"/>
      <c r="C68" s="211"/>
      <c r="D68" s="211"/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11"/>
      <c r="P68" s="211"/>
      <c r="Q68" s="211"/>
      <c r="R68" s="211"/>
      <c r="S68" s="211"/>
      <c r="T68" s="211"/>
      <c r="U68" s="211"/>
      <c r="V68" s="211"/>
      <c r="W68" s="211"/>
    </row>
    <row r="69" spans="1:23" s="224" customFormat="1" ht="12.75" x14ac:dyDescent="0.2"/>
    <row r="70" spans="1:23" s="224" customFormat="1" ht="12.75" x14ac:dyDescent="0.2"/>
    <row r="71" spans="1:23" s="216" customFormat="1" x14ac:dyDescent="0.25">
      <c r="A71" s="211"/>
      <c r="B71" s="211"/>
      <c r="C71" s="211"/>
      <c r="D71" s="211"/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11"/>
      <c r="P71" s="211"/>
      <c r="Q71" s="211"/>
      <c r="R71" s="211"/>
      <c r="S71" s="211"/>
      <c r="T71" s="211"/>
      <c r="U71" s="211"/>
      <c r="V71" s="211"/>
      <c r="W71" s="211"/>
    </row>
    <row r="72" spans="1:23" s="216" customFormat="1" x14ac:dyDescent="0.25">
      <c r="A72" s="211"/>
      <c r="B72" s="211"/>
      <c r="C72" s="211"/>
      <c r="D72" s="211"/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11"/>
      <c r="P72" s="211"/>
      <c r="Q72" s="211"/>
      <c r="R72" s="211"/>
      <c r="S72" s="211"/>
      <c r="T72" s="211"/>
      <c r="U72" s="211"/>
      <c r="V72" s="211"/>
      <c r="W72" s="211"/>
    </row>
    <row r="73" spans="1:23" s="216" customFormat="1" x14ac:dyDescent="0.25">
      <c r="A73" s="211"/>
      <c r="B73" s="211"/>
      <c r="C73" s="211"/>
      <c r="D73" s="211"/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11"/>
      <c r="P73" s="211"/>
      <c r="Q73" s="211"/>
      <c r="R73" s="211"/>
      <c r="S73" s="211"/>
      <c r="T73" s="211"/>
      <c r="U73" s="211"/>
      <c r="V73" s="211"/>
      <c r="W73" s="211"/>
    </row>
    <row r="74" spans="1:23" s="216" customFormat="1" x14ac:dyDescent="0.25">
      <c r="A74" s="211"/>
      <c r="B74" s="211"/>
      <c r="C74" s="211"/>
      <c r="D74" s="211"/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11"/>
      <c r="P74" s="211"/>
      <c r="Q74" s="211"/>
      <c r="R74" s="211"/>
      <c r="S74" s="211"/>
      <c r="T74" s="211"/>
      <c r="U74" s="211"/>
      <c r="V74" s="211"/>
      <c r="W74" s="211"/>
    </row>
    <row r="75" spans="1:23" s="216" customFormat="1" x14ac:dyDescent="0.25">
      <c r="A75" s="211"/>
      <c r="B75" s="211"/>
      <c r="C75" s="211"/>
      <c r="D75" s="211"/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11"/>
      <c r="P75" s="211"/>
      <c r="Q75" s="211"/>
      <c r="R75" s="211"/>
      <c r="S75" s="211"/>
      <c r="T75" s="211"/>
      <c r="U75" s="211"/>
      <c r="V75" s="211"/>
      <c r="W75" s="211"/>
    </row>
    <row r="76" spans="1:23" s="216" customFormat="1" x14ac:dyDescent="0.25">
      <c r="A76" s="211"/>
      <c r="B76" s="211"/>
      <c r="C76" s="211"/>
      <c r="D76" s="211"/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</row>
    <row r="77" spans="1:23" s="220" customFormat="1" ht="11.25" x14ac:dyDescent="0.2">
      <c r="A77" s="217"/>
      <c r="B77" s="217"/>
      <c r="C77" s="217"/>
      <c r="D77" s="217"/>
      <c r="E77" s="217"/>
      <c r="F77" s="217"/>
      <c r="G77" s="217"/>
      <c r="H77" s="217"/>
      <c r="I77" s="217"/>
      <c r="J77" s="217"/>
      <c r="K77" s="217"/>
      <c r="L77" s="217"/>
      <c r="M77" s="217"/>
      <c r="N77" s="217"/>
      <c r="O77" s="217"/>
      <c r="P77" s="217"/>
      <c r="Q77" s="217"/>
      <c r="R77" s="217"/>
      <c r="S77" s="217"/>
      <c r="T77" s="217"/>
      <c r="U77" s="217"/>
      <c r="V77" s="217"/>
      <c r="W77" s="217"/>
    </row>
    <row r="78" spans="1:23" s="225" customFormat="1" ht="12.75" x14ac:dyDescent="0.2">
      <c r="A78" s="224"/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4"/>
      <c r="P78" s="224"/>
      <c r="Q78" s="224"/>
      <c r="R78" s="224"/>
      <c r="S78" s="224"/>
      <c r="T78" s="224"/>
      <c r="U78" s="224"/>
      <c r="V78" s="224"/>
      <c r="W78" s="224"/>
    </row>
    <row r="79" spans="1:23" s="216" customFormat="1" x14ac:dyDescent="0.25">
      <c r="A79" s="211"/>
      <c r="B79" s="211"/>
      <c r="C79" s="211"/>
      <c r="D79" s="211"/>
      <c r="E79" s="211"/>
      <c r="F79" s="211"/>
      <c r="G79" s="211"/>
      <c r="H79" s="211"/>
      <c r="I79" s="211"/>
      <c r="J79" s="211"/>
      <c r="K79" s="211"/>
      <c r="L79" s="211"/>
      <c r="M79" s="211"/>
      <c r="N79" s="211"/>
      <c r="O79" s="211"/>
      <c r="P79" s="211"/>
      <c r="Q79" s="211"/>
      <c r="R79" s="211"/>
      <c r="S79" s="211"/>
      <c r="T79" s="211"/>
      <c r="U79" s="211"/>
      <c r="V79" s="211"/>
      <c r="W79" s="211"/>
    </row>
    <row r="80" spans="1:23" s="216" customFormat="1" x14ac:dyDescent="0.25">
      <c r="A80" s="211"/>
      <c r="B80" s="211"/>
      <c r="C80" s="211"/>
      <c r="D80" s="211"/>
      <c r="E80" s="211"/>
      <c r="F80" s="211"/>
      <c r="G80" s="211"/>
      <c r="H80" s="211"/>
      <c r="I80" s="211"/>
      <c r="J80" s="211"/>
      <c r="K80" s="211"/>
      <c r="L80" s="211"/>
      <c r="M80" s="211"/>
      <c r="N80" s="211"/>
      <c r="O80" s="211"/>
      <c r="P80" s="211"/>
      <c r="Q80" s="211"/>
      <c r="R80" s="211"/>
      <c r="S80" s="211"/>
      <c r="T80" s="211"/>
      <c r="U80" s="211"/>
      <c r="V80" s="211"/>
      <c r="W80" s="211"/>
    </row>
    <row r="81" spans="1:23" s="216" customFormat="1" x14ac:dyDescent="0.25">
      <c r="A81" s="211"/>
      <c r="B81" s="211"/>
      <c r="C81" s="211"/>
      <c r="D81" s="211"/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11"/>
      <c r="P81" s="211"/>
      <c r="Q81" s="211"/>
      <c r="R81" s="211"/>
      <c r="S81" s="211"/>
      <c r="T81" s="211"/>
      <c r="U81" s="211"/>
      <c r="V81" s="211"/>
      <c r="W81" s="211"/>
    </row>
    <row r="82" spans="1:23" s="216" customFormat="1" x14ac:dyDescent="0.25">
      <c r="A82" s="211"/>
      <c r="B82" s="211"/>
      <c r="C82" s="211"/>
      <c r="D82" s="211"/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11"/>
      <c r="P82" s="211"/>
      <c r="Q82" s="211"/>
      <c r="R82" s="211"/>
      <c r="S82" s="211"/>
      <c r="T82" s="211"/>
      <c r="U82" s="211"/>
      <c r="V82" s="211"/>
      <c r="W82" s="211"/>
    </row>
    <row r="83" spans="1:23" s="225" customFormat="1" ht="12.75" x14ac:dyDescent="0.2">
      <c r="A83" s="224"/>
      <c r="B83" s="224"/>
      <c r="C83" s="224"/>
      <c r="D83" s="224"/>
      <c r="E83" s="224"/>
      <c r="F83" s="224"/>
      <c r="G83" s="224"/>
      <c r="H83" s="224"/>
      <c r="I83" s="224"/>
      <c r="J83" s="224"/>
      <c r="K83" s="224"/>
      <c r="L83" s="224"/>
      <c r="M83" s="224"/>
      <c r="N83" s="224"/>
      <c r="O83" s="224"/>
      <c r="P83" s="224"/>
      <c r="Q83" s="224"/>
      <c r="R83" s="224"/>
      <c r="S83" s="224"/>
      <c r="T83" s="224"/>
      <c r="U83" s="224"/>
      <c r="V83" s="224"/>
      <c r="W83" s="224"/>
    </row>
    <row r="84" spans="1:23" s="219" customFormat="1" ht="25.5" customHeight="1" x14ac:dyDescent="0.2">
      <c r="A84" s="218"/>
      <c r="B84" s="218"/>
      <c r="C84" s="218"/>
      <c r="D84" s="218"/>
      <c r="E84" s="218"/>
      <c r="F84" s="218"/>
      <c r="G84" s="218"/>
      <c r="H84" s="218"/>
      <c r="I84" s="218"/>
      <c r="J84" s="218"/>
      <c r="K84" s="218"/>
      <c r="L84" s="218"/>
      <c r="M84" s="218"/>
      <c r="N84" s="218"/>
      <c r="O84" s="218"/>
      <c r="P84" s="218"/>
      <c r="Q84" s="218"/>
      <c r="R84" s="218"/>
      <c r="S84" s="218"/>
      <c r="T84" s="218"/>
      <c r="U84" s="218"/>
      <c r="V84" s="218"/>
      <c r="W84" s="218"/>
    </row>
    <row r="85" spans="1:23" s="216" customFormat="1" x14ac:dyDescent="0.25">
      <c r="A85" s="211"/>
      <c r="B85" s="211"/>
      <c r="C85" s="211"/>
      <c r="D85" s="211"/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</row>
    <row r="86" spans="1:23" s="216" customFormat="1" x14ac:dyDescent="0.25">
      <c r="A86" s="211"/>
      <c r="B86" s="211"/>
      <c r="C86" s="211"/>
      <c r="D86" s="211"/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11"/>
      <c r="P86" s="211"/>
      <c r="Q86" s="211"/>
      <c r="R86" s="211"/>
      <c r="S86" s="211"/>
      <c r="T86" s="211"/>
      <c r="U86" s="211"/>
      <c r="V86" s="211"/>
      <c r="W86" s="211"/>
    </row>
    <row r="87" spans="1:23" s="215" customFormat="1" x14ac:dyDescent="0.25">
      <c r="A87" s="211"/>
      <c r="B87" s="211"/>
      <c r="C87" s="211"/>
      <c r="D87" s="211"/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11"/>
      <c r="P87" s="211"/>
      <c r="Q87" s="211"/>
      <c r="R87" s="211"/>
      <c r="S87" s="211"/>
      <c r="T87" s="211"/>
      <c r="U87" s="211"/>
      <c r="V87" s="211"/>
      <c r="W87" s="211"/>
    </row>
    <row r="88" spans="1:23" s="216" customFormat="1" x14ac:dyDescent="0.25">
      <c r="A88" s="211"/>
      <c r="B88" s="211"/>
      <c r="C88" s="211"/>
      <c r="D88" s="211"/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11"/>
      <c r="P88" s="211"/>
      <c r="Q88" s="211"/>
      <c r="R88" s="211"/>
      <c r="S88" s="211"/>
      <c r="T88" s="211"/>
      <c r="U88" s="211"/>
      <c r="V88" s="211"/>
      <c r="W88" s="211"/>
    </row>
    <row r="89" spans="1:23" s="216" customFormat="1" x14ac:dyDescent="0.25">
      <c r="A89" s="211"/>
      <c r="B89" s="211"/>
      <c r="C89" s="211"/>
      <c r="D89" s="211"/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11"/>
      <c r="P89" s="211"/>
      <c r="Q89" s="211"/>
      <c r="R89" s="211"/>
      <c r="S89" s="211"/>
      <c r="T89" s="211"/>
      <c r="U89" s="211"/>
      <c r="V89" s="211"/>
      <c r="W89" s="211"/>
    </row>
    <row r="90" spans="1:23" s="216" customFormat="1" x14ac:dyDescent="0.25">
      <c r="A90" s="211"/>
      <c r="B90" s="211"/>
      <c r="C90" s="211"/>
      <c r="D90" s="211"/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11"/>
      <c r="P90" s="211"/>
      <c r="Q90" s="211"/>
      <c r="R90" s="211"/>
      <c r="S90" s="211"/>
      <c r="T90" s="211"/>
      <c r="U90" s="211"/>
      <c r="V90" s="211"/>
      <c r="W90" s="211"/>
    </row>
    <row r="91" spans="1:23" s="216" customFormat="1" x14ac:dyDescent="0.25">
      <c r="A91" s="211"/>
      <c r="B91" s="211"/>
      <c r="C91" s="211"/>
      <c r="D91" s="211"/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11"/>
      <c r="P91" s="211"/>
      <c r="Q91" s="211"/>
      <c r="R91" s="211"/>
      <c r="S91" s="211"/>
      <c r="T91" s="211"/>
      <c r="U91" s="211"/>
      <c r="V91" s="211"/>
      <c r="W91" s="211"/>
    </row>
    <row r="92" spans="1:23" s="216" customFormat="1" x14ac:dyDescent="0.25">
      <c r="A92" s="211"/>
      <c r="B92" s="211"/>
      <c r="C92" s="211"/>
      <c r="D92" s="211"/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</row>
    <row r="93" spans="1:23" s="216" customFormat="1" x14ac:dyDescent="0.25">
      <c r="A93" s="211"/>
      <c r="B93" s="211"/>
      <c r="C93" s="211"/>
      <c r="D93" s="211"/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11"/>
      <c r="P93" s="211"/>
      <c r="Q93" s="211"/>
      <c r="R93" s="211"/>
      <c r="S93" s="211"/>
      <c r="T93" s="211"/>
      <c r="U93" s="211"/>
      <c r="V93" s="211"/>
      <c r="W93" s="211"/>
    </row>
    <row r="94" spans="1:23" s="216" customFormat="1" x14ac:dyDescent="0.25">
      <c r="A94" s="211"/>
      <c r="B94" s="211"/>
      <c r="C94" s="211"/>
      <c r="D94" s="211"/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11"/>
      <c r="P94" s="211"/>
      <c r="Q94" s="211"/>
      <c r="R94" s="211"/>
      <c r="S94" s="211"/>
      <c r="T94" s="211"/>
      <c r="U94" s="211"/>
      <c r="V94" s="211"/>
      <c r="W94" s="211"/>
    </row>
    <row r="95" spans="1:23" s="216" customFormat="1" x14ac:dyDescent="0.25">
      <c r="A95" s="211"/>
      <c r="B95" s="211"/>
      <c r="C95" s="211"/>
      <c r="D95" s="211"/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11"/>
      <c r="P95" s="211"/>
      <c r="Q95" s="211"/>
      <c r="R95" s="211"/>
      <c r="S95" s="211"/>
      <c r="T95" s="211"/>
      <c r="U95" s="211"/>
      <c r="V95" s="211"/>
      <c r="W95" s="211"/>
    </row>
    <row r="96" spans="1:23" s="216" customFormat="1" x14ac:dyDescent="0.25">
      <c r="A96" s="211"/>
      <c r="B96" s="211"/>
      <c r="C96" s="211"/>
      <c r="D96" s="211"/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11"/>
      <c r="P96" s="211"/>
      <c r="Q96" s="211"/>
      <c r="R96" s="211"/>
      <c r="S96" s="211"/>
      <c r="T96" s="211"/>
      <c r="U96" s="211"/>
      <c r="V96" s="211"/>
      <c r="W96" s="211"/>
    </row>
    <row r="97" spans="1:23 16372:16374" s="216" customFormat="1" x14ac:dyDescent="0.25">
      <c r="A97" s="211"/>
      <c r="B97" s="211"/>
      <c r="C97" s="211"/>
      <c r="D97" s="211"/>
      <c r="E97" s="211"/>
      <c r="F97" s="211"/>
      <c r="G97" s="211"/>
      <c r="H97" s="211"/>
      <c r="I97" s="211"/>
      <c r="J97" s="211"/>
      <c r="K97" s="211"/>
      <c r="L97" s="211"/>
      <c r="M97" s="211"/>
      <c r="N97" s="211"/>
      <c r="O97" s="211"/>
      <c r="P97" s="211"/>
      <c r="Q97" s="211"/>
      <c r="R97" s="211"/>
      <c r="S97" s="211"/>
      <c r="T97" s="211"/>
      <c r="U97" s="211"/>
      <c r="V97" s="211"/>
      <c r="W97" s="211"/>
    </row>
    <row r="98" spans="1:23 16372:16374" s="216" customFormat="1" x14ac:dyDescent="0.25">
      <c r="A98" s="211"/>
      <c r="B98" s="211"/>
      <c r="C98" s="211"/>
      <c r="D98" s="211"/>
      <c r="E98" s="211"/>
      <c r="F98" s="211"/>
      <c r="G98" s="211"/>
      <c r="H98" s="211"/>
      <c r="I98" s="211"/>
      <c r="J98" s="211"/>
      <c r="K98" s="211"/>
      <c r="L98" s="211"/>
      <c r="M98" s="211"/>
      <c r="N98" s="211"/>
      <c r="O98" s="211"/>
      <c r="P98" s="211"/>
      <c r="Q98" s="211"/>
      <c r="R98" s="211"/>
      <c r="S98" s="211"/>
      <c r="T98" s="211"/>
      <c r="U98" s="211"/>
      <c r="V98" s="211"/>
      <c r="W98" s="211"/>
    </row>
    <row r="99" spans="1:23 16372:16374" s="216" customFormat="1" x14ac:dyDescent="0.25">
      <c r="A99" s="211"/>
      <c r="B99" s="211"/>
      <c r="C99" s="211"/>
      <c r="D99" s="211"/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11"/>
      <c r="P99" s="211"/>
      <c r="Q99" s="211"/>
      <c r="R99" s="211"/>
      <c r="S99" s="211"/>
      <c r="T99" s="211"/>
      <c r="U99" s="211"/>
      <c r="V99" s="211"/>
      <c r="W99" s="211"/>
    </row>
    <row r="100" spans="1:23 16372:16374" s="227" customFormat="1" x14ac:dyDescent="0.25">
      <c r="A100" s="226"/>
      <c r="B100" s="226"/>
      <c r="C100" s="226"/>
      <c r="D100" s="226"/>
      <c r="E100" s="226"/>
      <c r="F100" s="226"/>
      <c r="G100" s="226"/>
      <c r="H100" s="226"/>
      <c r="I100" s="226"/>
      <c r="J100" s="226"/>
      <c r="K100" s="226"/>
      <c r="L100" s="226"/>
      <c r="M100" s="226"/>
      <c r="N100" s="226"/>
      <c r="O100" s="226"/>
      <c r="P100" s="226"/>
      <c r="Q100" s="226"/>
      <c r="R100" s="226"/>
      <c r="S100" s="226"/>
      <c r="T100" s="226"/>
      <c r="U100" s="226"/>
      <c r="V100" s="226"/>
      <c r="W100" s="226"/>
      <c r="XER100" s="216"/>
      <c r="XES100" s="216"/>
      <c r="XET100" s="216"/>
    </row>
    <row r="101" spans="1:23 16372:16374" s="215" customFormat="1" x14ac:dyDescent="0.25">
      <c r="A101" s="211"/>
      <c r="B101" s="211"/>
      <c r="C101" s="211"/>
      <c r="D101" s="211"/>
      <c r="E101" s="211"/>
      <c r="F101" s="211"/>
      <c r="G101" s="211"/>
      <c r="H101" s="211"/>
      <c r="I101" s="211"/>
      <c r="J101" s="211"/>
      <c r="K101" s="211"/>
      <c r="L101" s="211"/>
      <c r="M101" s="211"/>
      <c r="N101" s="211"/>
      <c r="O101" s="211"/>
      <c r="P101" s="211"/>
      <c r="Q101" s="211"/>
      <c r="R101" s="211"/>
      <c r="S101" s="211"/>
      <c r="T101" s="211"/>
      <c r="U101" s="211"/>
      <c r="V101" s="211"/>
      <c r="W101" s="211"/>
      <c r="XER101" s="216"/>
      <c r="XES101" s="216"/>
      <c r="XET101" s="216"/>
    </row>
    <row r="102" spans="1:23 16372:16374" s="216" customFormat="1" x14ac:dyDescent="0.25">
      <c r="A102" s="211"/>
      <c r="B102" s="211"/>
      <c r="C102" s="211"/>
      <c r="D102" s="211"/>
      <c r="E102" s="211"/>
      <c r="F102" s="211"/>
      <c r="G102" s="211"/>
      <c r="H102" s="211"/>
      <c r="I102" s="211"/>
      <c r="J102" s="211"/>
      <c r="K102" s="211"/>
      <c r="L102" s="211"/>
      <c r="M102" s="211"/>
      <c r="N102" s="211"/>
      <c r="O102" s="211"/>
      <c r="P102" s="211"/>
      <c r="Q102" s="211"/>
      <c r="R102" s="211"/>
      <c r="S102" s="211"/>
      <c r="T102" s="211"/>
      <c r="U102" s="211"/>
      <c r="V102" s="211"/>
      <c r="W102" s="211"/>
    </row>
    <row r="103" spans="1:23 16372:16374" s="216" customFormat="1" x14ac:dyDescent="0.25">
      <c r="A103" s="211"/>
      <c r="B103" s="211"/>
      <c r="C103" s="211"/>
      <c r="D103" s="211"/>
      <c r="E103" s="211"/>
      <c r="F103" s="211"/>
      <c r="G103" s="211"/>
      <c r="H103" s="211"/>
      <c r="I103" s="211"/>
      <c r="J103" s="211"/>
      <c r="K103" s="211"/>
      <c r="L103" s="211"/>
      <c r="M103" s="211"/>
      <c r="N103" s="211"/>
      <c r="O103" s="211"/>
      <c r="P103" s="211"/>
      <c r="Q103" s="211"/>
      <c r="R103" s="211"/>
      <c r="S103" s="211"/>
      <c r="T103" s="211"/>
      <c r="U103" s="211"/>
      <c r="V103" s="211"/>
      <c r="W103" s="211"/>
    </row>
    <row r="104" spans="1:23 16372:16374" s="216" customFormat="1" x14ac:dyDescent="0.25">
      <c r="A104" s="211"/>
      <c r="B104" s="211"/>
      <c r="C104" s="211"/>
      <c r="D104" s="211"/>
      <c r="E104" s="211"/>
      <c r="F104" s="211"/>
      <c r="G104" s="211"/>
      <c r="H104" s="211"/>
      <c r="I104" s="211"/>
      <c r="J104" s="211"/>
      <c r="K104" s="211"/>
      <c r="L104" s="211"/>
      <c r="M104" s="211"/>
      <c r="N104" s="211"/>
      <c r="O104" s="211"/>
      <c r="P104" s="211"/>
      <c r="Q104" s="211"/>
      <c r="R104" s="211"/>
      <c r="S104" s="211"/>
      <c r="T104" s="211"/>
      <c r="U104" s="211"/>
      <c r="V104" s="211"/>
      <c r="W104" s="211"/>
    </row>
    <row r="105" spans="1:23 16372:16374" s="216" customFormat="1" x14ac:dyDescent="0.25">
      <c r="A105" s="211"/>
      <c r="B105" s="211"/>
      <c r="C105" s="211"/>
      <c r="D105" s="211"/>
      <c r="E105" s="211"/>
      <c r="F105" s="211"/>
      <c r="G105" s="211"/>
      <c r="H105" s="211"/>
      <c r="I105" s="211"/>
      <c r="J105" s="211"/>
      <c r="K105" s="211"/>
      <c r="L105" s="211"/>
      <c r="M105" s="211"/>
      <c r="N105" s="211"/>
      <c r="O105" s="211"/>
      <c r="P105" s="211"/>
      <c r="Q105" s="211"/>
      <c r="R105" s="211"/>
      <c r="S105" s="211"/>
      <c r="T105" s="211"/>
      <c r="U105" s="211"/>
      <c r="V105" s="211"/>
      <c r="W105" s="211"/>
      <c r="XER105" s="228"/>
      <c r="XES105" s="228"/>
      <c r="XET105" s="228"/>
    </row>
    <row r="106" spans="1:23 16372:16374" s="216" customFormat="1" ht="35.25" customHeight="1" x14ac:dyDescent="0.25">
      <c r="A106" s="211"/>
      <c r="B106" s="211"/>
      <c r="C106" s="211"/>
      <c r="D106" s="211"/>
      <c r="E106" s="211"/>
      <c r="F106" s="211"/>
      <c r="G106" s="211"/>
      <c r="H106" s="211"/>
      <c r="I106" s="211"/>
      <c r="J106" s="211"/>
      <c r="K106" s="211"/>
      <c r="L106" s="211"/>
      <c r="M106" s="211"/>
      <c r="N106" s="211"/>
      <c r="O106" s="211"/>
      <c r="P106" s="211"/>
      <c r="Q106" s="211"/>
      <c r="R106" s="211"/>
      <c r="S106" s="211"/>
      <c r="T106" s="211"/>
      <c r="U106" s="211"/>
      <c r="V106" s="211"/>
      <c r="W106" s="211"/>
      <c r="XER106" s="228"/>
      <c r="XES106" s="228"/>
      <c r="XET106" s="228"/>
    </row>
    <row r="107" spans="1:23 16372:16374" s="228" customFormat="1" ht="42" customHeight="1" x14ac:dyDescent="0.2">
      <c r="A107" s="229"/>
      <c r="B107" s="229"/>
      <c r="C107" s="229"/>
      <c r="D107" s="229"/>
      <c r="E107" s="229"/>
      <c r="F107" s="229"/>
      <c r="G107" s="229"/>
      <c r="H107" s="229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</row>
    <row r="108" spans="1:23 16372:16374" s="228" customFormat="1" ht="21.75" customHeight="1" x14ac:dyDescent="0.2">
      <c r="A108" s="229"/>
      <c r="B108" s="229"/>
      <c r="C108" s="229"/>
      <c r="D108" s="229"/>
      <c r="E108" s="229"/>
      <c r="F108" s="229"/>
      <c r="G108" s="229"/>
      <c r="H108" s="229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</row>
    <row r="109" spans="1:23 16372:16374" s="228" customFormat="1" ht="21.75" customHeight="1" x14ac:dyDescent="0.2">
      <c r="A109" s="229"/>
      <c r="B109" s="229"/>
      <c r="C109" s="229"/>
      <c r="D109" s="229"/>
      <c r="E109" s="229"/>
      <c r="F109" s="229"/>
      <c r="G109" s="229"/>
      <c r="H109" s="229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</row>
    <row r="110" spans="1:23 16372:16374" s="228" customFormat="1" ht="21.75" customHeight="1" x14ac:dyDescent="0.2">
      <c r="A110" s="229"/>
      <c r="B110" s="229"/>
      <c r="C110" s="229"/>
      <c r="D110" s="229"/>
      <c r="E110" s="229"/>
      <c r="F110" s="229"/>
      <c r="G110" s="229"/>
      <c r="H110" s="229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</row>
    <row r="111" spans="1:23 16372:16374" s="228" customFormat="1" ht="21.75" customHeight="1" x14ac:dyDescent="0.2">
      <c r="A111" s="229"/>
      <c r="B111" s="229"/>
      <c r="C111" s="229"/>
      <c r="D111" s="229"/>
      <c r="E111" s="229"/>
      <c r="F111" s="229"/>
      <c r="G111" s="229"/>
      <c r="H111" s="229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</row>
    <row r="112" spans="1:23 16372:16374" s="228" customFormat="1" ht="21.75" customHeight="1" x14ac:dyDescent="0.2">
      <c r="A112" s="229"/>
      <c r="B112" s="229"/>
      <c r="C112" s="229"/>
      <c r="D112" s="229"/>
      <c r="E112" s="229"/>
      <c r="F112" s="229"/>
      <c r="G112" s="229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</row>
    <row r="113" spans="1:23 16372:16374" s="228" customFormat="1" ht="21.75" customHeight="1" x14ac:dyDescent="0.2">
      <c r="A113" s="229"/>
      <c r="B113" s="229"/>
      <c r="C113" s="229"/>
      <c r="D113" s="229"/>
      <c r="E113" s="229"/>
      <c r="F113" s="229"/>
      <c r="G113" s="229"/>
      <c r="H113" s="229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</row>
    <row r="114" spans="1:23 16372:16374" s="228" customFormat="1" ht="21.75" customHeight="1" x14ac:dyDescent="0.2">
      <c r="A114" s="229"/>
      <c r="B114" s="229"/>
      <c r="C114" s="229"/>
      <c r="D114" s="229"/>
      <c r="E114" s="229"/>
      <c r="F114" s="229"/>
      <c r="G114" s="229"/>
      <c r="H114" s="229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</row>
    <row r="115" spans="1:23 16372:16374" s="228" customFormat="1" ht="21.75" customHeight="1" x14ac:dyDescent="0.2">
      <c r="A115" s="229"/>
      <c r="B115" s="229"/>
      <c r="C115" s="229"/>
      <c r="D115" s="229"/>
      <c r="E115" s="229"/>
      <c r="F115" s="229"/>
      <c r="G115" s="229"/>
      <c r="H115" s="229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</row>
    <row r="116" spans="1:23 16372:16374" s="228" customFormat="1" ht="21.75" customHeight="1" x14ac:dyDescent="0.2">
      <c r="A116" s="229"/>
      <c r="B116" s="229"/>
      <c r="C116" s="229"/>
      <c r="D116" s="229"/>
      <c r="E116" s="229"/>
      <c r="F116" s="229"/>
      <c r="G116" s="229"/>
      <c r="H116" s="229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</row>
    <row r="117" spans="1:23 16372:16374" s="228" customFormat="1" ht="21.75" customHeight="1" x14ac:dyDescent="0.2">
      <c r="A117" s="229"/>
      <c r="B117" s="229"/>
      <c r="C117" s="229"/>
      <c r="D117" s="229"/>
      <c r="E117" s="229"/>
      <c r="F117" s="229"/>
      <c r="G117" s="229"/>
      <c r="H117" s="229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</row>
    <row r="118" spans="1:23 16372:16374" s="228" customFormat="1" ht="21.75" customHeight="1" x14ac:dyDescent="0.2">
      <c r="A118" s="229"/>
      <c r="B118" s="229"/>
      <c r="C118" s="229"/>
      <c r="D118" s="229"/>
      <c r="E118" s="229"/>
      <c r="F118" s="229"/>
      <c r="G118" s="229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</row>
    <row r="119" spans="1:23 16372:16374" s="228" customFormat="1" ht="21.75" customHeight="1" x14ac:dyDescent="0.25">
      <c r="A119" s="229"/>
      <c r="B119" s="229"/>
      <c r="C119" s="229"/>
      <c r="D119" s="229"/>
      <c r="E119" s="229"/>
      <c r="F119" s="229"/>
      <c r="G119" s="229"/>
      <c r="H119" s="229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ER119" s="211"/>
      <c r="XES119" s="211"/>
      <c r="XET119" s="211"/>
    </row>
    <row r="120" spans="1:23 16372:16374" s="228" customFormat="1" ht="21.75" customHeight="1" x14ac:dyDescent="0.25">
      <c r="A120" s="229"/>
      <c r="B120" s="229"/>
      <c r="C120" s="229"/>
      <c r="D120" s="229"/>
      <c r="E120" s="229"/>
      <c r="F120" s="229"/>
      <c r="G120" s="229"/>
      <c r="H120" s="229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ER120" s="211"/>
      <c r="XES120" s="211"/>
      <c r="XET120" s="211"/>
    </row>
    <row r="121" spans="1:23 16372:16374" s="228" customFormat="1" ht="39" customHeight="1" x14ac:dyDescent="0.25">
      <c r="A121" s="229"/>
      <c r="B121" s="229"/>
      <c r="C121" s="229"/>
      <c r="D121" s="229"/>
      <c r="E121" s="229"/>
      <c r="F121" s="229"/>
      <c r="G121" s="229"/>
      <c r="H121" s="229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ER121" s="211"/>
      <c r="XES121" s="211"/>
      <c r="XET121" s="211"/>
    </row>
    <row r="122" spans="1:23 16372:16374" s="228" customFormat="1" ht="21.75" customHeight="1" x14ac:dyDescent="0.25">
      <c r="A122" s="229"/>
      <c r="B122" s="229"/>
      <c r="C122" s="229"/>
      <c r="D122" s="229"/>
      <c r="E122" s="229"/>
      <c r="F122" s="229"/>
      <c r="G122" s="229"/>
      <c r="H122" s="229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ER122" s="211"/>
      <c r="XES122" s="211"/>
      <c r="XET122" s="211"/>
    </row>
    <row r="123" spans="1:23 16372:16374" x14ac:dyDescent="0.25">
      <c r="A123" s="211"/>
      <c r="B123" s="211"/>
      <c r="E123" s="211"/>
      <c r="F123" s="211"/>
      <c r="G123" s="211"/>
      <c r="H123" s="211"/>
      <c r="I123" s="211"/>
    </row>
    <row r="124" spans="1:23 16372:16374" x14ac:dyDescent="0.25">
      <c r="A124" s="211"/>
      <c r="B124" s="211"/>
      <c r="E124" s="211"/>
      <c r="F124" s="211"/>
      <c r="G124" s="211"/>
      <c r="H124" s="211"/>
      <c r="I124" s="211"/>
    </row>
    <row r="125" spans="1:23 16372:16374" x14ac:dyDescent="0.25">
      <c r="A125" s="211"/>
      <c r="B125" s="211"/>
      <c r="E125" s="211"/>
      <c r="F125" s="211"/>
      <c r="G125" s="211"/>
      <c r="H125" s="211"/>
      <c r="I125" s="211"/>
    </row>
    <row r="126" spans="1:23 16372:16374" x14ac:dyDescent="0.25">
      <c r="A126" s="211"/>
      <c r="B126" s="211"/>
      <c r="E126" s="211"/>
      <c r="F126" s="211"/>
      <c r="G126" s="211"/>
      <c r="H126" s="211"/>
      <c r="I126" s="211"/>
    </row>
    <row r="127" spans="1:23 16372:16374" x14ac:dyDescent="0.25">
      <c r="A127" s="211"/>
      <c r="B127" s="211"/>
      <c r="E127" s="211"/>
      <c r="F127" s="211"/>
      <c r="G127" s="211"/>
      <c r="H127" s="211"/>
      <c r="I127" s="211"/>
    </row>
    <row r="128" spans="1:23 16372:16374" x14ac:dyDescent="0.25">
      <c r="A128" s="211"/>
      <c r="B128" s="211"/>
      <c r="E128" s="211"/>
      <c r="F128" s="211"/>
      <c r="G128" s="211"/>
      <c r="H128" s="211"/>
      <c r="I128" s="211"/>
    </row>
    <row r="129" spans="1:9" x14ac:dyDescent="0.25">
      <c r="A129" s="211"/>
      <c r="B129" s="211"/>
      <c r="E129" s="211"/>
      <c r="F129" s="211"/>
      <c r="G129" s="211"/>
      <c r="H129" s="211"/>
      <c r="I129" s="211"/>
    </row>
    <row r="130" spans="1:9" x14ac:dyDescent="0.25">
      <c r="A130" s="211"/>
      <c r="B130" s="211"/>
      <c r="E130" s="211"/>
      <c r="F130" s="211"/>
      <c r="G130" s="211"/>
      <c r="H130" s="211"/>
      <c r="I130" s="211"/>
    </row>
    <row r="131" spans="1:9" x14ac:dyDescent="0.25">
      <c r="A131" s="211"/>
      <c r="B131" s="211"/>
      <c r="E131" s="211"/>
      <c r="F131" s="211"/>
      <c r="G131" s="211"/>
      <c r="H131" s="211"/>
      <c r="I131" s="211"/>
    </row>
    <row r="132" spans="1:9" x14ac:dyDescent="0.25">
      <c r="A132" s="211"/>
      <c r="B132" s="211"/>
      <c r="E132" s="211"/>
      <c r="F132" s="211"/>
      <c r="G132" s="211"/>
      <c r="H132" s="211"/>
      <c r="I132" s="211"/>
    </row>
    <row r="133" spans="1:9" x14ac:dyDescent="0.25">
      <c r="A133" s="211"/>
      <c r="B133" s="211"/>
      <c r="E133" s="211"/>
      <c r="F133" s="211"/>
      <c r="G133" s="211"/>
      <c r="H133" s="211"/>
      <c r="I133" s="211"/>
    </row>
    <row r="134" spans="1:9" x14ac:dyDescent="0.25">
      <c r="A134" s="211"/>
      <c r="B134" s="211"/>
      <c r="E134" s="211"/>
      <c r="F134" s="211"/>
      <c r="G134" s="211"/>
      <c r="H134" s="211"/>
      <c r="I134" s="211"/>
    </row>
    <row r="135" spans="1:9" x14ac:dyDescent="0.25">
      <c r="A135" s="211"/>
      <c r="B135" s="211"/>
      <c r="E135" s="211"/>
      <c r="F135" s="211"/>
      <c r="G135" s="211"/>
      <c r="H135" s="211"/>
      <c r="I135" s="211"/>
    </row>
    <row r="136" spans="1:9" x14ac:dyDescent="0.25">
      <c r="A136" s="211"/>
      <c r="B136" s="211"/>
      <c r="E136" s="211"/>
      <c r="F136" s="211"/>
      <c r="G136" s="211"/>
      <c r="H136" s="211"/>
      <c r="I136" s="211"/>
    </row>
    <row r="137" spans="1:9" x14ac:dyDescent="0.25">
      <c r="A137" s="211"/>
      <c r="B137" s="211"/>
      <c r="E137" s="211"/>
      <c r="F137" s="211"/>
      <c r="G137" s="211"/>
      <c r="H137" s="211"/>
      <c r="I137" s="211"/>
    </row>
    <row r="138" spans="1:9" x14ac:dyDescent="0.25">
      <c r="A138" s="211"/>
      <c r="B138" s="211"/>
      <c r="E138" s="211"/>
      <c r="F138" s="211"/>
      <c r="G138" s="211"/>
      <c r="H138" s="211"/>
      <c r="I138" s="211"/>
    </row>
    <row r="139" spans="1:9" x14ac:dyDescent="0.25">
      <c r="A139" s="211"/>
      <c r="B139" s="211"/>
      <c r="E139" s="211"/>
      <c r="F139" s="211"/>
      <c r="G139" s="211"/>
      <c r="H139" s="211"/>
      <c r="I139" s="211"/>
    </row>
    <row r="140" spans="1:9" x14ac:dyDescent="0.25">
      <c r="A140" s="211"/>
      <c r="B140" s="211"/>
      <c r="E140" s="211"/>
      <c r="F140" s="211"/>
      <c r="G140" s="211"/>
      <c r="H140" s="211"/>
      <c r="I140" s="211"/>
    </row>
    <row r="141" spans="1:9" x14ac:dyDescent="0.25">
      <c r="A141" s="211"/>
      <c r="B141" s="211"/>
      <c r="E141" s="211"/>
      <c r="F141" s="211"/>
      <c r="G141" s="211"/>
      <c r="H141" s="211"/>
      <c r="I141" s="211"/>
    </row>
    <row r="142" spans="1:9" x14ac:dyDescent="0.25">
      <c r="A142" s="211"/>
      <c r="B142" s="211"/>
      <c r="E142" s="211"/>
      <c r="F142" s="211"/>
      <c r="G142" s="211"/>
      <c r="H142" s="211"/>
      <c r="I142" s="211"/>
    </row>
    <row r="143" spans="1:9" x14ac:dyDescent="0.25">
      <c r="A143" s="211"/>
      <c r="B143" s="211"/>
      <c r="E143" s="211"/>
      <c r="F143" s="211"/>
      <c r="G143" s="211"/>
      <c r="H143" s="211"/>
      <c r="I143" s="211"/>
    </row>
    <row r="144" spans="1:9" x14ac:dyDescent="0.25">
      <c r="A144" s="211"/>
      <c r="B144" s="211"/>
      <c r="E144" s="211"/>
      <c r="F144" s="211"/>
      <c r="G144" s="211"/>
      <c r="H144" s="211"/>
      <c r="I144" s="211"/>
    </row>
    <row r="145" spans="1:9" x14ac:dyDescent="0.25">
      <c r="A145" s="211"/>
      <c r="B145" s="211"/>
      <c r="E145" s="211"/>
      <c r="F145" s="211"/>
      <c r="G145" s="211"/>
      <c r="H145" s="211"/>
      <c r="I145" s="211"/>
    </row>
    <row r="146" spans="1:9" x14ac:dyDescent="0.25">
      <c r="A146" s="211"/>
      <c r="B146" s="211"/>
      <c r="E146" s="211"/>
      <c r="F146" s="211"/>
      <c r="G146" s="211"/>
      <c r="H146" s="211"/>
      <c r="I146" s="211"/>
    </row>
    <row r="147" spans="1:9" x14ac:dyDescent="0.25">
      <c r="A147" s="211"/>
      <c r="B147" s="211"/>
      <c r="E147" s="211"/>
      <c r="F147" s="211"/>
      <c r="G147" s="211"/>
      <c r="H147" s="211"/>
      <c r="I147" s="211"/>
    </row>
    <row r="148" spans="1:9" x14ac:dyDescent="0.25">
      <c r="A148" s="211"/>
      <c r="B148" s="211"/>
      <c r="E148" s="211"/>
      <c r="F148" s="211"/>
      <c r="G148" s="211"/>
      <c r="H148" s="211"/>
      <c r="I148" s="211"/>
    </row>
    <row r="149" spans="1:9" x14ac:dyDescent="0.25">
      <c r="A149" s="211"/>
      <c r="B149" s="211"/>
      <c r="E149" s="211"/>
      <c r="F149" s="211"/>
      <c r="G149" s="211"/>
      <c r="H149" s="211"/>
      <c r="I149" s="211"/>
    </row>
    <row r="150" spans="1:9" x14ac:dyDescent="0.25">
      <c r="A150" s="211"/>
      <c r="B150" s="211"/>
      <c r="E150" s="211"/>
      <c r="F150" s="211"/>
      <c r="G150" s="211"/>
      <c r="H150" s="211"/>
      <c r="I150" s="211"/>
    </row>
    <row r="151" spans="1:9" x14ac:dyDescent="0.25">
      <c r="A151" s="211"/>
      <c r="B151" s="211"/>
      <c r="E151" s="211"/>
      <c r="F151" s="211"/>
      <c r="G151" s="211"/>
      <c r="H151" s="211"/>
      <c r="I151" s="211"/>
    </row>
    <row r="152" spans="1:9" x14ac:dyDescent="0.25">
      <c r="A152" s="211"/>
      <c r="B152" s="211"/>
      <c r="E152" s="211"/>
      <c r="F152" s="211"/>
      <c r="G152" s="211"/>
      <c r="H152" s="211"/>
      <c r="I152" s="211"/>
    </row>
    <row r="153" spans="1:9" x14ac:dyDescent="0.25">
      <c r="A153" s="211"/>
      <c r="B153" s="211"/>
      <c r="E153" s="211"/>
      <c r="F153" s="211"/>
      <c r="G153" s="211"/>
      <c r="H153" s="211"/>
      <c r="I153" s="211"/>
    </row>
    <row r="154" spans="1:9" x14ac:dyDescent="0.25">
      <c r="A154" s="211"/>
      <c r="B154" s="211"/>
      <c r="E154" s="211"/>
      <c r="F154" s="211"/>
      <c r="G154" s="211"/>
      <c r="H154" s="211"/>
      <c r="I154" s="211"/>
    </row>
    <row r="155" spans="1:9" x14ac:dyDescent="0.25">
      <c r="A155" s="211"/>
      <c r="B155" s="211"/>
      <c r="E155" s="211"/>
      <c r="F155" s="211"/>
      <c r="G155" s="211"/>
      <c r="H155" s="211"/>
      <c r="I155" s="211"/>
    </row>
    <row r="156" spans="1:9" x14ac:dyDescent="0.25">
      <c r="A156" s="211"/>
      <c r="B156" s="211"/>
      <c r="E156" s="211"/>
      <c r="F156" s="211"/>
      <c r="G156" s="211"/>
      <c r="H156" s="211"/>
      <c r="I156" s="211"/>
    </row>
    <row r="157" spans="1:9" ht="14.25" customHeight="1" x14ac:dyDescent="0.25">
      <c r="A157" s="211"/>
      <c r="B157" s="211"/>
      <c r="E157" s="211"/>
      <c r="F157" s="211"/>
      <c r="G157" s="211"/>
      <c r="H157" s="211"/>
      <c r="I157" s="211"/>
    </row>
    <row r="158" spans="1:9" x14ac:dyDescent="0.25">
      <c r="A158" s="211"/>
      <c r="B158" s="211"/>
      <c r="E158" s="211"/>
      <c r="F158" s="211"/>
      <c r="G158" s="211"/>
      <c r="H158" s="211"/>
      <c r="I158" s="211"/>
    </row>
    <row r="159" spans="1:9" x14ac:dyDescent="0.25">
      <c r="A159" s="211"/>
      <c r="B159" s="211"/>
      <c r="E159" s="211"/>
      <c r="F159" s="211"/>
      <c r="G159" s="211"/>
      <c r="H159" s="211"/>
      <c r="I159" s="211"/>
    </row>
    <row r="164" spans="3:9" x14ac:dyDescent="0.25">
      <c r="E164" s="231"/>
    </row>
    <row r="165" spans="3:9" x14ac:dyDescent="0.25">
      <c r="C165" s="210"/>
      <c r="D165" s="210"/>
      <c r="E165" s="231"/>
      <c r="F165" s="230"/>
      <c r="G165" s="230"/>
      <c r="H165" s="230"/>
      <c r="I165" s="230"/>
    </row>
    <row r="166" spans="3:9" x14ac:dyDescent="0.25">
      <c r="C166" s="210"/>
      <c r="D166" s="210"/>
      <c r="E166" s="210"/>
      <c r="F166" s="230"/>
      <c r="G166" s="230"/>
      <c r="H166" s="230"/>
      <c r="I166" s="230"/>
    </row>
    <row r="167" spans="3:9" ht="10.5" customHeight="1" x14ac:dyDescent="0.25">
      <c r="C167" s="210"/>
      <c r="D167" s="210"/>
      <c r="E167" s="210"/>
      <c r="F167" s="210"/>
      <c r="G167" s="210"/>
      <c r="H167" s="210"/>
      <c r="I167" s="230"/>
    </row>
    <row r="168" spans="3:9" ht="11.25" customHeight="1" x14ac:dyDescent="0.25">
      <c r="C168" s="210"/>
      <c r="D168" s="210"/>
      <c r="E168" s="210"/>
      <c r="F168" s="210"/>
      <c r="G168" s="230"/>
      <c r="H168" s="232"/>
      <c r="I168" s="232"/>
    </row>
    <row r="169" spans="3:9" x14ac:dyDescent="0.25">
      <c r="C169" s="210"/>
      <c r="D169" s="210"/>
      <c r="E169" s="210"/>
      <c r="F169" s="210"/>
      <c r="G169" s="210"/>
      <c r="H169" s="232"/>
      <c r="I169" s="232"/>
    </row>
    <row r="170" spans="3:9" x14ac:dyDescent="0.25">
      <c r="C170" s="210"/>
      <c r="D170" s="210"/>
      <c r="E170" s="233"/>
      <c r="F170" s="210"/>
      <c r="G170" s="210"/>
      <c r="H170" s="210"/>
      <c r="I170" s="230"/>
    </row>
    <row r="171" spans="3:9" x14ac:dyDescent="0.25">
      <c r="C171" s="233"/>
      <c r="D171" s="233"/>
      <c r="E171" s="210"/>
      <c r="F171" s="233"/>
      <c r="G171" s="233"/>
      <c r="H171" s="233"/>
      <c r="I171" s="234"/>
    </row>
    <row r="172" spans="3:9" x14ac:dyDescent="0.25">
      <c r="C172" s="210"/>
      <c r="D172" s="210"/>
      <c r="E172" s="235"/>
      <c r="F172" s="210"/>
      <c r="G172" s="210"/>
      <c r="H172" s="210"/>
      <c r="I172" s="230"/>
    </row>
    <row r="173" spans="3:9" x14ac:dyDescent="0.25">
      <c r="C173" s="210"/>
      <c r="D173" s="210"/>
      <c r="E173" s="238"/>
      <c r="F173" s="236"/>
      <c r="G173" s="236"/>
      <c r="H173" s="236"/>
      <c r="I173" s="230"/>
    </row>
    <row r="174" spans="3:9" x14ac:dyDescent="0.25">
      <c r="C174" s="237"/>
      <c r="D174" s="237"/>
      <c r="E174" s="238"/>
      <c r="F174" s="239"/>
      <c r="G174" s="239"/>
      <c r="H174" s="239"/>
    </row>
    <row r="175" spans="3:9" x14ac:dyDescent="0.25">
      <c r="C175" s="4"/>
      <c r="D175" s="4"/>
      <c r="E175" s="238"/>
      <c r="F175" s="239"/>
      <c r="G175" s="239"/>
      <c r="H175" s="239"/>
    </row>
    <row r="176" spans="3:9" x14ac:dyDescent="0.25">
      <c r="C176" s="237"/>
      <c r="D176" s="237"/>
      <c r="E176" s="238"/>
      <c r="F176" s="239"/>
      <c r="G176" s="239"/>
      <c r="H176" s="239"/>
    </row>
    <row r="177" spans="3:8" x14ac:dyDescent="0.25">
      <c r="C177" s="5"/>
      <c r="D177" s="5"/>
      <c r="E177" s="238"/>
      <c r="F177" s="239"/>
      <c r="G177" s="239"/>
      <c r="H177" s="239"/>
    </row>
    <row r="178" spans="3:8" x14ac:dyDescent="0.25">
      <c r="C178" s="233"/>
      <c r="D178" s="233"/>
      <c r="E178" s="238"/>
      <c r="F178" s="239"/>
      <c r="G178" s="239"/>
      <c r="H178" s="239"/>
    </row>
    <row r="179" spans="3:8" x14ac:dyDescent="0.25">
      <c r="C179" s="237"/>
      <c r="D179" s="240"/>
      <c r="E179" s="238"/>
      <c r="F179" s="239"/>
      <c r="G179" s="239"/>
      <c r="H179" s="239"/>
    </row>
    <row r="180" spans="3:8" x14ac:dyDescent="0.25">
      <c r="C180" s="237"/>
      <c r="D180" s="240"/>
      <c r="E180" s="238"/>
      <c r="F180" s="239"/>
      <c r="G180" s="239"/>
      <c r="H180" s="239"/>
    </row>
    <row r="181" spans="3:8" x14ac:dyDescent="0.25">
      <c r="C181" s="237"/>
      <c r="D181" s="240"/>
      <c r="E181" s="238"/>
      <c r="F181" s="239"/>
      <c r="G181" s="239"/>
      <c r="H181" s="239"/>
    </row>
    <row r="182" spans="3:8" x14ac:dyDescent="0.25">
      <c r="C182" s="237"/>
      <c r="D182" s="241"/>
      <c r="E182" s="238"/>
      <c r="F182" s="239"/>
      <c r="G182" s="239"/>
      <c r="H182" s="239"/>
    </row>
    <row r="183" spans="3:8" x14ac:dyDescent="0.25">
      <c r="C183" s="3"/>
      <c r="D183" s="3"/>
      <c r="E183" s="238"/>
      <c r="F183" s="239"/>
      <c r="G183" s="239"/>
      <c r="H183" s="239"/>
    </row>
    <row r="184" spans="3:8" x14ac:dyDescent="0.25">
      <c r="C184" s="237"/>
      <c r="D184" s="237"/>
      <c r="E184" s="238"/>
      <c r="F184" s="239"/>
      <c r="G184" s="239"/>
      <c r="H184" s="239"/>
    </row>
    <row r="185" spans="3:8" x14ac:dyDescent="0.25">
      <c r="C185" s="2"/>
      <c r="D185" s="2"/>
      <c r="E185" s="238"/>
      <c r="F185" s="239"/>
      <c r="G185" s="239"/>
      <c r="H185" s="239"/>
    </row>
    <row r="186" spans="3:8" x14ac:dyDescent="0.25">
      <c r="C186" s="237"/>
      <c r="D186" s="237"/>
      <c r="E186" s="238"/>
      <c r="F186" s="239"/>
      <c r="G186" s="239"/>
      <c r="H186" s="239"/>
    </row>
    <row r="187" spans="3:8" x14ac:dyDescent="0.25">
      <c r="C187" s="4"/>
      <c r="D187" s="4"/>
      <c r="E187" s="238"/>
      <c r="F187" s="239"/>
      <c r="G187" s="239"/>
      <c r="H187" s="239"/>
    </row>
    <row r="188" spans="3:8" x14ac:dyDescent="0.25">
      <c r="C188" s="237"/>
      <c r="D188" s="237"/>
      <c r="E188" s="238"/>
      <c r="F188" s="239"/>
      <c r="G188" s="239"/>
      <c r="H188" s="239"/>
    </row>
    <row r="189" spans="3:8" x14ac:dyDescent="0.25">
      <c r="C189" s="5"/>
      <c r="D189" s="5"/>
      <c r="E189" s="238"/>
      <c r="F189" s="239"/>
      <c r="G189" s="239"/>
      <c r="H189" s="239"/>
    </row>
    <row r="190" spans="3:8" x14ac:dyDescent="0.25">
      <c r="C190" s="237"/>
      <c r="D190" s="237"/>
      <c r="E190" s="238"/>
      <c r="F190" s="239"/>
      <c r="G190" s="239"/>
      <c r="H190" s="239"/>
    </row>
    <row r="191" spans="3:8" x14ac:dyDescent="0.25">
      <c r="C191" s="237"/>
      <c r="D191" s="237"/>
      <c r="E191" s="238"/>
      <c r="F191" s="239"/>
      <c r="G191" s="239"/>
      <c r="H191" s="239"/>
    </row>
    <row r="192" spans="3:8" x14ac:dyDescent="0.25">
      <c r="C192" s="237"/>
      <c r="D192" s="237"/>
      <c r="F192" s="239"/>
      <c r="G192" s="239"/>
      <c r="H192" s="239"/>
    </row>
    <row r="193" spans="3:4" x14ac:dyDescent="0.25">
      <c r="C193" s="217"/>
      <c r="D193" s="217"/>
    </row>
    <row r="194" spans="3:4" x14ac:dyDescent="0.25">
      <c r="C194" s="217"/>
      <c r="D194" s="217"/>
    </row>
    <row r="195" spans="3:4" x14ac:dyDescent="0.25">
      <c r="C195" s="1"/>
      <c r="D195" s="1"/>
    </row>
    <row r="196" spans="3:4" x14ac:dyDescent="0.25">
      <c r="C196" s="1"/>
      <c r="D196" s="1"/>
    </row>
    <row r="199" spans="3:4" x14ac:dyDescent="0.25">
      <c r="C199" s="243"/>
      <c r="D199" s="243"/>
    </row>
    <row r="201" spans="3:4" x14ac:dyDescent="0.25">
      <c r="C201" s="244"/>
      <c r="D201" s="244"/>
    </row>
    <row r="203" spans="3:4" x14ac:dyDescent="0.25">
      <c r="C203" s="217"/>
      <c r="D203" s="217"/>
    </row>
    <row r="204" spans="3:4" x14ac:dyDescent="0.25">
      <c r="C204" s="217"/>
      <c r="D204" s="217"/>
    </row>
    <row r="205" spans="3:4" x14ac:dyDescent="0.25">
      <c r="C205" s="217"/>
      <c r="D205" s="217"/>
    </row>
    <row r="206" spans="3:4" x14ac:dyDescent="0.25">
      <c r="C206" s="217"/>
      <c r="D206" s="217"/>
    </row>
    <row r="207" spans="3:4" x14ac:dyDescent="0.25">
      <c r="C207" s="217"/>
      <c r="D207" s="217"/>
    </row>
    <row r="208" spans="3:4" x14ac:dyDescent="0.25">
      <c r="C208" s="217"/>
      <c r="D208" s="217"/>
    </row>
    <row r="209" spans="3:4" x14ac:dyDescent="0.25">
      <c r="C209" s="245"/>
      <c r="D209" s="245"/>
    </row>
    <row r="235" spans="3:4" x14ac:dyDescent="0.25">
      <c r="C235" s="243"/>
      <c r="D235" s="243"/>
    </row>
    <row r="237" spans="3:4" x14ac:dyDescent="0.25">
      <c r="C237" s="244"/>
      <c r="D237" s="244"/>
    </row>
    <row r="239" spans="3:4" x14ac:dyDescent="0.25">
      <c r="C239" s="217"/>
      <c r="D239" s="217"/>
    </row>
    <row r="240" spans="3:4" x14ac:dyDescent="0.25">
      <c r="C240" s="217"/>
      <c r="D240" s="217"/>
    </row>
    <row r="241" spans="3:4" x14ac:dyDescent="0.25">
      <c r="C241" s="217"/>
      <c r="D241" s="217"/>
    </row>
    <row r="242" spans="3:4" x14ac:dyDescent="0.25">
      <c r="C242" s="217"/>
      <c r="D242" s="217"/>
    </row>
    <row r="243" spans="3:4" x14ac:dyDescent="0.25">
      <c r="C243" s="217"/>
      <c r="D243" s="217"/>
    </row>
    <row r="244" spans="3:4" x14ac:dyDescent="0.25">
      <c r="C244" s="242"/>
      <c r="D244" s="242"/>
    </row>
    <row r="245" spans="3:4" x14ac:dyDescent="0.25">
      <c r="C245" s="246"/>
      <c r="D245" s="246"/>
    </row>
  </sheetData>
  <mergeCells count="14">
    <mergeCell ref="C245:D245"/>
    <mergeCell ref="C199:D199"/>
    <mergeCell ref="C201:D201"/>
    <mergeCell ref="C209:D209"/>
    <mergeCell ref="C235:D235"/>
    <mergeCell ref="C237:D237"/>
    <mergeCell ref="C185:D185"/>
    <mergeCell ref="C187:D187"/>
    <mergeCell ref="C189:D189"/>
    <mergeCell ref="C195:D195"/>
    <mergeCell ref="C196:D196"/>
    <mergeCell ref="C175:D175"/>
    <mergeCell ref="C177:D177"/>
    <mergeCell ref="C183:D183"/>
  </mergeCells>
  <pageMargins left="0.7" right="0.7" top="0.75" bottom="0.75" header="0.511811023622047" footer="0.511811023622047"/>
  <pageSetup paperSize="8" scale="6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119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Opći dio sažetak</vt:lpstr>
      <vt:lpstr>Financijski plan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Vesna</dc:creator>
  <dc:description/>
  <cp:lastModifiedBy>ZDRAVKO RADJA</cp:lastModifiedBy>
  <cp:revision>73</cp:revision>
  <cp:lastPrinted>2025-09-30T15:21:07Z</cp:lastPrinted>
  <dcterms:created xsi:type="dcterms:W3CDTF">2023-03-29T07:12:12Z</dcterms:created>
  <dcterms:modified xsi:type="dcterms:W3CDTF">2025-10-01T09:59:19Z</dcterms:modified>
  <dc:language>hr-HR</dc:language>
</cp:coreProperties>
</file>